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epdv1\Downloads\"/>
    </mc:Choice>
  </mc:AlternateContent>
  <xr:revisionPtr revIDLastSave="0" documentId="13_ncr:1_{14CA2EC6-69D7-4A10-99CC-D935F83C6419}" xr6:coauthVersionLast="47" xr6:coauthVersionMax="47" xr10:uidLastSave="{00000000-0000-0000-0000-000000000000}"/>
  <bookViews>
    <workbookView xWindow="-120" yWindow="-120" windowWidth="20730" windowHeight="11160" xr2:uid="{4DCDA1DD-6098-4974-B180-C6148F4DA6EF}"/>
  </bookViews>
  <sheets>
    <sheet name="Sheet1" sheetId="1" r:id="rId1"/>
  </sheets>
  <definedNames>
    <definedName name="_xlnm._FilterDatabase" localSheetId="0" hidden="1">Sheet1!$A$4:$K$127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1" i="1" l="1"/>
  <c r="H117" i="1"/>
  <c r="H116" i="1"/>
  <c r="H115" i="1"/>
  <c r="H110" i="1"/>
  <c r="H109" i="1"/>
  <c r="H108" i="1"/>
  <c r="H107" i="1"/>
  <c r="H106" i="1"/>
  <c r="H105" i="1"/>
  <c r="H104" i="1"/>
  <c r="H103" i="1"/>
  <c r="H22" i="1"/>
  <c r="H20" i="1"/>
</calcChain>
</file>

<file path=xl/sharedStrings.xml><?xml version="1.0" encoding="utf-8"?>
<sst xmlns="http://schemas.openxmlformats.org/spreadsheetml/2006/main" count="570" uniqueCount="216">
  <si>
    <t>DỰ TOÁN HỆ THỐNG NLMT 2M</t>
  </si>
  <si>
    <t xml:space="preserve">Tên dự án: </t>
  </si>
  <si>
    <t>Địa chỉ: Văn Giang - Hưng Yên</t>
  </si>
  <si>
    <t>STT</t>
  </si>
  <si>
    <t>Nội dung công việc</t>
  </si>
  <si>
    <t>Mã VT/HH</t>
  </si>
  <si>
    <t>Hãng SX</t>
  </si>
  <si>
    <t>ĐVT</t>
  </si>
  <si>
    <t>Số Lượng</t>
  </si>
  <si>
    <t>Ghi chú</t>
  </si>
  <si>
    <t>I</t>
  </si>
  <si>
    <t>Inverter và tấm pin</t>
  </si>
  <si>
    <t>1</t>
  </si>
  <si>
    <t xml:space="preserve">Inverter hòa lưới </t>
  </si>
  <si>
    <t>SUN2000 – 100KTL– M1</t>
  </si>
  <si>
    <t>Bộ</t>
  </si>
  <si>
    <t>2</t>
  </si>
  <si>
    <t>Bộ giám sát DataLogger</t>
  </si>
  <si>
    <t>3</t>
  </si>
  <si>
    <t>Đồng hồ zero export</t>
  </si>
  <si>
    <t>MCT đo lường cho Zeroexport</t>
  </si>
  <si>
    <t>5</t>
  </si>
  <si>
    <t>Tấm pin Longi 585Wp</t>
  </si>
  <si>
    <t>LR5-72HTH-585M</t>
  </si>
  <si>
    <t>Longi Solar</t>
  </si>
  <si>
    <t>Tấm</t>
  </si>
  <si>
    <t>II</t>
  </si>
  <si>
    <t>Vât tư phụ kiện lắp đặt tấm pin bao gồm</t>
  </si>
  <si>
    <t>Thanh Rail 4,2m - Nhôm 6005</t>
  </si>
  <si>
    <t>Mét</t>
  </si>
  <si>
    <t>Nối rail  - Nhôm 6005</t>
  </si>
  <si>
    <t>Chân Omega kẹp giữa Pal L và sóng tôn</t>
  </si>
  <si>
    <t>Pad L  - Nhôm 6005</t>
  </si>
  <si>
    <t>4</t>
  </si>
  <si>
    <t>Kẹp biên tấm pin (35mm) - Nhôm 6005</t>
  </si>
  <si>
    <t>Kẹp giữa tấm pin (35mm) - Nhôm 6005</t>
  </si>
  <si>
    <t>6</t>
  </si>
  <si>
    <t>Kẹp biên sàn thao tác 40mm - Nhôm 6005</t>
  </si>
  <si>
    <t>7</t>
  </si>
  <si>
    <t>Lá tiếp địa cho tấm pin Inox</t>
  </si>
  <si>
    <t>8</t>
  </si>
  <si>
    <t>Kẹp cáp tiếp địa gắn trên thanh rail</t>
  </si>
  <si>
    <t>9</t>
  </si>
  <si>
    <t>Kẹp Inox cho dây DC</t>
  </si>
  <si>
    <t>Cái</t>
  </si>
  <si>
    <t>10</t>
  </si>
  <si>
    <t>Đầu nối MC4 1500V</t>
  </si>
  <si>
    <t>DC1500V, 30A, IP68</t>
  </si>
  <si>
    <t>III</t>
  </si>
  <si>
    <t>Dây cáp điện bao gồm</t>
  </si>
  <si>
    <t>Dây và cáp</t>
  </si>
  <si>
    <t>Dây Cáp  CXV 1x240mm2</t>
  </si>
  <si>
    <t>CADIVI</t>
  </si>
  <si>
    <t>Dây Cáp  CXV 1x150mm2</t>
  </si>
  <si>
    <t>Dây Cáp  CXV( 3x70+1x35)mm2</t>
  </si>
  <si>
    <t>Dây tiếp địa đồng trần Ø6</t>
  </si>
  <si>
    <t>DÂY TIẾP ĐỊA 1x25mm từ inverter vào tủ AC</t>
  </si>
  <si>
    <t>DÂY TIẾP ĐỊA 1x25mm từ tủ AC ra hệ thống tiếp địa</t>
  </si>
  <si>
    <t>Dây 1500VDC-4mm2 màu đỏ</t>
  </si>
  <si>
    <t>PVC/XLPO/Cu</t>
  </si>
  <si>
    <t>Dây 1500VDC-4mm2 màu đen</t>
  </si>
  <si>
    <t>Dây 1500VDC-6 mm2 màu đỏ</t>
  </si>
  <si>
    <t>Dây 1500VDC-6 mm2 màu đen</t>
  </si>
  <si>
    <t>IV</t>
  </si>
  <si>
    <t>Thang máng cáp điện + Ống điện và phụ kiện bao gồm</t>
  </si>
  <si>
    <t>TMC</t>
  </si>
  <si>
    <t>Cable tray 200x100, có nắp, nối, bulong nối. 2.0 ly, mạ kẽm nhúng nóng &gt;65 NM</t>
  </si>
  <si>
    <t>Thép mạ kẽm nhúng nóng, Lớp phủ trung bình &gt;65µm</t>
  </si>
  <si>
    <t>Cable tray 100x100, có nắp, nối, bulong nối. 2.0 ly, mạ kẽm nhúng nóng &gt;65 NM</t>
  </si>
  <si>
    <t>Máng cáp (+)  200x100 và 100x100 có nắp, nối, bulong nối. 2.0 ly, mạ kẽm nhúng nóng</t>
  </si>
  <si>
    <t>Máng cáp góc 90 co phải  200x100 có nắp, nối, bulong nối. 2.0 ly, mạ kẽm nhúng nóng</t>
  </si>
  <si>
    <t>Máng cáp chữ T co  200x100 có nắp, nối, bulong nối. 2.0 ly</t>
  </si>
  <si>
    <t>Máng cáp cộng (+)  200x100 có nắp, nối, bulong nối. 2.0 ly, mạ kẽm nhúng nóng</t>
  </si>
  <si>
    <t>Co trong 90 độ 200x100 có nắp  nối, bulong nối. 2.0 ly, mạ kẽm nhúng nóng</t>
  </si>
  <si>
    <t>Co ngoài 90 độ 200x100 có nắp  nối, bulong nối. 2.0 ly, mạ kẽm nhúng nóng</t>
  </si>
  <si>
    <t>Co ngoài 160 độ 200x100 có nắp  nối, bulong nối. 2.0 ly, mạ kẽm nhúng nóng</t>
  </si>
  <si>
    <t>Ecu, bulong, long đen inox 304 M8*15</t>
  </si>
  <si>
    <t>Nối máng 200x100 mạ kẽm nhúng nóng</t>
  </si>
  <si>
    <t>PG63 thu dây 3x70mm vào máng cáp (kim Loại)</t>
  </si>
  <si>
    <t>PG29 thu ống điện vào máng cáp điện (Kim loại)</t>
  </si>
  <si>
    <t>Ruột gà lõi thép bọc nhựa thu dây vào máng điện Ø26</t>
  </si>
  <si>
    <t>Keo silicon (Bắn chân L-Feet) A500</t>
  </si>
  <si>
    <t>Lọ</t>
  </si>
  <si>
    <t>Chi phí phát sinh máng cáp, sàn thao tác tại công trường</t>
  </si>
  <si>
    <t>Gói</t>
  </si>
  <si>
    <t>V</t>
  </si>
  <si>
    <t>Lối đi vận hành - Lan can - Dây cứu sinh</t>
  </si>
  <si>
    <t>Lối đi vận hành W300, mạ kẽm nhúng nóng</t>
  </si>
  <si>
    <t>Thép mạ kẽm nhúng nóng, Lớp phủ trung bình &gt;65µm</t>
  </si>
  <si>
    <t>M</t>
  </si>
  <si>
    <t>Hệ thống cầu thang lên mái, mạ kẽm nhúng nóng</t>
  </si>
  <si>
    <t>Hệ thống lan can trọn gói</t>
  </si>
  <si>
    <t>HT</t>
  </si>
  <si>
    <t>VI</t>
  </si>
  <si>
    <t>Tủ điện AC</t>
  </si>
  <si>
    <t>Tủ điện</t>
  </si>
  <si>
    <t>Tủ điện AC - 01 đấu vào TBA 01</t>
  </si>
  <si>
    <t>-</t>
  </si>
  <si>
    <t>Tủ điện ngoài trời 2 lớp cánh, sơn tĩnh điện 1.5mm kích thước tùy vào thiết bị</t>
  </si>
  <si>
    <t>VN</t>
  </si>
  <si>
    <t>tủ</t>
  </si>
  <si>
    <t>SPD - Chống sét  AC 420V- 4P 20-80kA</t>
  </si>
  <si>
    <t>AEGIS/TD</t>
  </si>
  <si>
    <t>bộ</t>
  </si>
  <si>
    <t>ACB Mitsubishi AE 2500-SW  4P 2500A</t>
  </si>
  <si>
    <t>MITSUBISHI</t>
  </si>
  <si>
    <t>MCCB AC 400V 200A  3P 25kA</t>
  </si>
  <si>
    <t>Thanh đồng cái, dây điện + co nhiệt busbar</t>
  </si>
  <si>
    <t>Malaysia</t>
  </si>
  <si>
    <t>gói</t>
  </si>
  <si>
    <t>Quạt hút 120x120mm, 220V</t>
  </si>
  <si>
    <t>cái</t>
  </si>
  <si>
    <t>Cầu chì 5A có đèn báo</t>
  </si>
  <si>
    <t>Việt Nam</t>
  </si>
  <si>
    <t>Đèn báo LED 220VAC màu đỏ, vàng, xanh</t>
  </si>
  <si>
    <t>IDEC</t>
  </si>
  <si>
    <t>Đồng hồ Vol 500V + VS</t>
  </si>
  <si>
    <t>Đồng hồ Amper 1600/5A + AS</t>
  </si>
  <si>
    <t>Đồng hồ đa chức năng</t>
  </si>
  <si>
    <t>Biến dòng 1600/5A - CL.1-15VA</t>
  </si>
  <si>
    <t>TAIWAN</t>
  </si>
  <si>
    <t>Đèn báo On/Off ACB</t>
  </si>
  <si>
    <t>Cầu đấu tiếp địa</t>
  </si>
  <si>
    <t>Ổ cắm điện 1P 220V</t>
  </si>
  <si>
    <t>SINO</t>
  </si>
  <si>
    <t>chiếc</t>
  </si>
  <si>
    <t>Vật tư phụ ( đầu cốt, máng nhựa, tem tủ, sứ đỡ busbar…)</t>
  </si>
  <si>
    <t>Nhân công đấu tủ</t>
  </si>
  <si>
    <t>Tủ điện AC - 02 đấu vào TBA 02</t>
  </si>
  <si>
    <t>Tủ điện ngoài trời 2 lớp cánh, sơn tĩnh điện 1.5mm, kích thước tùy vào thiết bị</t>
  </si>
  <si>
    <t>ACB Mitsubishi AE1600-SW  4P 1600A</t>
  </si>
  <si>
    <t>VII</t>
  </si>
  <si>
    <t>Hệ thống tiếp địa Trọn gói</t>
  </si>
  <si>
    <t>Cọc tiếp địa 2,4m D16, mạ đồng</t>
  </si>
  <si>
    <t>Ấn Độ</t>
  </si>
  <si>
    <t>Cọc</t>
  </si>
  <si>
    <t>Hộp tiếp địa</t>
  </si>
  <si>
    <t>Nhân công và vật tư phụ khác</t>
  </si>
  <si>
    <t>VIII</t>
  </si>
  <si>
    <t>Truyền thông - Giám sát - PCCC - CCTV Trọn gói</t>
  </si>
  <si>
    <t xml:space="preserve">Trạm quan trắc thời tiết </t>
  </si>
  <si>
    <t>Kipp Zonen RT1</t>
  </si>
  <si>
    <t>Kipp Zonen</t>
  </si>
  <si>
    <t>Truyền thông - Giám sát (Không bao gồm Camera)</t>
  </si>
  <si>
    <t>Đồng hồ giám sát bám tải Zero Export</t>
  </si>
  <si>
    <t>Acrel DTSD1352</t>
  </si>
  <si>
    <t>Acrel</t>
  </si>
  <si>
    <t>Hệ thống PCCC (Quả cầu và bình chưa cháy tại nhà Inverter)</t>
  </si>
  <si>
    <t>IX</t>
  </si>
  <si>
    <t>Khung kết cấu lắp đặt Inverter Trọn gói</t>
  </si>
  <si>
    <t>Tôn thang 9 sóng</t>
  </si>
  <si>
    <t>Tôn dày 0,45mm, lớp cách nhiệt 
XPS 25mm</t>
  </si>
  <si>
    <t>m2</t>
  </si>
  <si>
    <t>Thép hộp 40x80x2mm</t>
  </si>
  <si>
    <t>Thép mạ kẽm nhúng nóng theo 
ASTM A123 lớp phủ trung bình 
&gt;65µm</t>
  </si>
  <si>
    <t>m</t>
  </si>
  <si>
    <t>Thép hộp 30x60x2mm</t>
  </si>
  <si>
    <t>Hàng rào mạ kẽm D4 a100x100</t>
  </si>
  <si>
    <t>Mạ kẽm</t>
  </si>
  <si>
    <t>Thép V40x40x4mm</t>
  </si>
  <si>
    <t>Thép U40x80x5mm</t>
  </si>
  <si>
    <t>Bản mã 200x200x5mm ( Đục 4 lỗ )</t>
  </si>
  <si>
    <t>Nền betong</t>
  </si>
  <si>
    <t>MAC200</t>
  </si>
  <si>
    <t>m3</t>
  </si>
  <si>
    <t>Phụ kiện lắp đặt</t>
  </si>
  <si>
    <t>Mạ kẽm nhúng nóng/ inox</t>
  </si>
  <si>
    <t>Hệ</t>
  </si>
  <si>
    <t>X</t>
  </si>
  <si>
    <t>Hệ thống cấp nước vệ sinh tấm pin</t>
  </si>
  <si>
    <t>Máy bơm tăng áp 1120W (1Phase)</t>
  </si>
  <si>
    <t>DK- HPW1120</t>
  </si>
  <si>
    <t>DEKTON</t>
  </si>
  <si>
    <t>Bồn nước 2000L SUS304 + chân đế</t>
  </si>
  <si>
    <t>HDPE</t>
  </si>
  <si>
    <t>Sơn Hà</t>
  </si>
  <si>
    <t>Ống nước HDPE D40</t>
  </si>
  <si>
    <t>PPR D40</t>
  </si>
  <si>
    <t>Dismy</t>
  </si>
  <si>
    <t>Ống nước HDPE D32</t>
  </si>
  <si>
    <t>PPR D32</t>
  </si>
  <si>
    <t>Ống nước HDPE D25</t>
  </si>
  <si>
    <t>PPR D25</t>
  </si>
  <si>
    <t>Lọc Y40</t>
  </si>
  <si>
    <t>PPR</t>
  </si>
  <si>
    <t>Van một chiều D40</t>
  </si>
  <si>
    <t>Van D32</t>
  </si>
  <si>
    <t>Van bi D25</t>
  </si>
  <si>
    <t>Đồng hồ nước có kiểm định</t>
  </si>
  <si>
    <t>Vietnam</t>
  </si>
  <si>
    <t>11</t>
  </si>
  <si>
    <t>Tủ bơm nước</t>
  </si>
  <si>
    <t>12</t>
  </si>
  <si>
    <t>Phụ kiện đường nước (co, cút, nối, cùm ống, keo…)</t>
  </si>
  <si>
    <t>13</t>
  </si>
  <si>
    <t>Hệ thống racking cho đường ống nước</t>
  </si>
  <si>
    <t>XII</t>
  </si>
  <si>
    <t>Chi phí thi công lắp đặt hoàn thiện</t>
  </si>
  <si>
    <t>MWp</t>
  </si>
  <si>
    <t>XIII</t>
  </si>
  <si>
    <t>Chi phí sửa chữa, gia cố mái tôn ( dùng vít inox)</t>
  </si>
  <si>
    <t>Mái</t>
  </si>
  <si>
    <t xml:space="preserve"> </t>
  </si>
  <si>
    <t>Thanh rail và pk</t>
  </si>
  <si>
    <t>xuất kho</t>
  </si>
  <si>
    <t>TĐH</t>
  </si>
  <si>
    <t>Pin</t>
  </si>
  <si>
    <t>VTP</t>
  </si>
  <si>
    <t>Sàn thao tác</t>
  </si>
  <si>
    <t>CSTĐ</t>
  </si>
  <si>
    <t>Kết cấu</t>
  </si>
  <si>
    <t>Bơm</t>
  </si>
  <si>
    <t>Tank</t>
  </si>
  <si>
    <t>PVC, PPR</t>
  </si>
  <si>
    <t>Tủ Bơm</t>
  </si>
  <si>
    <t>Nhân công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</si>
</sst>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_);_(* \(#,##0.00\);_(* &quot;-&quot;?_);_(@_)"/>
    <numFmt numFmtId="165" formatCode="_(* #,##0_);_(* \(#,##0\);_(* &quot;-&quot;??_);_(@_)"/>
    <numFmt numFmtId="166" formatCode="_(* #,##0_);_(* \(#,##0\);_(* &quot;-&quot;?_);_(@_)"/>
    <numFmt numFmtId="167" formatCode="_ * #,##0_ ;_ * \-#,##0_ ;_ * &quot;-&quot;??_ ;_ @_ "/>
    <numFmt numFmtId="168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4"/>
      <name val=".VnTime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85">
    <xf numFmtId="0" fontId="0" fillId="0" borderId="0" xfId="0"/>
    <xf numFmtId="0" fontId="3" fillId="0" borderId="0" xfId="0" applyFont="1"/>
    <xf numFmtId="164" fontId="3" fillId="0" borderId="0" xfId="0" applyNumberFormat="1" applyFont="1"/>
    <xf numFmtId="49" fontId="8" fillId="2" borderId="5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/>
    <xf numFmtId="49" fontId="10" fillId="0" borderId="5" xfId="0" quotePrefix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10" fillId="3" borderId="2" xfId="1" applyNumberFormat="1" applyFont="1" applyFill="1" applyBorder="1" applyAlignment="1">
      <alignment horizontal="center" vertical="center"/>
    </xf>
    <xf numFmtId="165" fontId="3" fillId="0" borderId="0" xfId="0" applyNumberFormat="1" applyFont="1"/>
    <xf numFmtId="0" fontId="10" fillId="0" borderId="7" xfId="0" applyFont="1" applyBorder="1" applyAlignment="1">
      <alignment horizontal="center" vertical="center" wrapText="1"/>
    </xf>
    <xf numFmtId="165" fontId="10" fillId="3" borderId="2" xfId="3" applyNumberFormat="1" applyFont="1" applyFill="1" applyBorder="1" applyAlignment="1">
      <alignment horizontal="center" vertical="center" wrapText="1"/>
    </xf>
    <xf numFmtId="165" fontId="10" fillId="3" borderId="2" xfId="4" applyNumberFormat="1" applyFont="1" applyFill="1" applyBorder="1" applyAlignment="1">
      <alignment horizontal="center" vertical="center"/>
    </xf>
    <xf numFmtId="165" fontId="10" fillId="0" borderId="2" xfId="4" applyNumberFormat="1" applyFont="1" applyFill="1" applyBorder="1" applyAlignment="1">
      <alignment horizontal="center" vertical="center"/>
    </xf>
    <xf numFmtId="165" fontId="10" fillId="3" borderId="2" xfId="5" applyNumberFormat="1" applyFont="1" applyFill="1" applyBorder="1" applyAlignment="1">
      <alignment horizontal="center" vertical="center" wrapText="1"/>
    </xf>
    <xf numFmtId="165" fontId="10" fillId="0" borderId="2" xfId="5" applyNumberFormat="1" applyFont="1" applyBorder="1" applyAlignment="1">
      <alignment horizontal="center" vertical="center" wrapText="1"/>
    </xf>
    <xf numFmtId="165" fontId="10" fillId="3" borderId="2" xfId="5" applyNumberFormat="1" applyFont="1" applyFill="1" applyBorder="1" applyAlignment="1">
      <alignment horizontal="center" vertical="center"/>
    </xf>
    <xf numFmtId="165" fontId="10" fillId="0" borderId="2" xfId="5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6" fontId="3" fillId="0" borderId="0" xfId="0" applyNumberFormat="1" applyFont="1"/>
    <xf numFmtId="49" fontId="8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center" vertical="center"/>
    </xf>
    <xf numFmtId="166" fontId="9" fillId="0" borderId="0" xfId="0" applyNumberFormat="1" applyFont="1"/>
    <xf numFmtId="165" fontId="11" fillId="0" borderId="2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167" fontId="13" fillId="0" borderId="2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167" fontId="13" fillId="0" borderId="12" xfId="1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165" fontId="10" fillId="0" borderId="0" xfId="1" applyNumberFormat="1" applyFont="1" applyAlignment="1"/>
    <xf numFmtId="0" fontId="13" fillId="0" borderId="0" xfId="0" applyFont="1" applyAlignment="1">
      <alignment horizontal="left"/>
    </xf>
    <xf numFmtId="165" fontId="10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wrapText="1"/>
    </xf>
    <xf numFmtId="168" fontId="10" fillId="0" borderId="0" xfId="0" applyNumberFormat="1" applyFont="1" applyAlignment="1">
      <alignment wrapText="1"/>
    </xf>
    <xf numFmtId="0" fontId="15" fillId="0" borderId="0" xfId="0" applyFont="1"/>
    <xf numFmtId="165" fontId="10" fillId="0" borderId="0" xfId="1" applyNumberFormat="1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6">
    <cellStyle name="Comma" xfId="1" builtinId="3"/>
    <cellStyle name="Comma 2" xfId="4" xr:uid="{9CBBE027-58B8-44BE-A9AC-B1F56AB46EAB}"/>
    <cellStyle name="Comma 3" xfId="3" xr:uid="{7A611FA1-0DCE-4BB4-9232-2139D0A1C839}"/>
    <cellStyle name="Ledger 17 x 11 in" xfId="2" xr:uid="{2BF936C4-96D4-42CB-8F3C-EBB321E41454}"/>
    <cellStyle name="Normal" xfId="0" builtinId="0"/>
    <cellStyle name="Normal 3" xfId="5" xr:uid="{6E908DAE-32A2-4C44-B586-6578FBAD5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FD20-B223-4219-B61C-E7CD5C68C442}">
  <dimension ref="B1:K136"/>
  <sheetViews>
    <sheetView tabSelected="1" topLeftCell="A4" workbookViewId="0">
      <pane ySplit="2" topLeftCell="A6" activePane="bottomLeft" state="frozen"/>
      <selection activeCell="A4" sqref="A4"/>
      <selection pane="bottomLeft" activeCell="N103" sqref="N103"/>
    </sheetView>
  </sheetViews>
  <sheetFormatPr defaultColWidth="8.85546875" defaultRowHeight="15" outlineLevelRow="1" x14ac:dyDescent="0.25"/>
  <cols>
    <col min="1" max="1" width="3" style="1" customWidth="1"/>
    <col min="2" max="2" width="6.7109375" style="46" customWidth="1"/>
    <col min="3" max="3" width="14.140625" style="47" customWidth="1"/>
    <col min="4" max="4" width="22.140625" style="47" customWidth="1"/>
    <col min="5" max="5" width="16.5703125" style="48" customWidth="1"/>
    <col min="6" max="6" width="13.5703125" style="46" customWidth="1"/>
    <col min="7" max="7" width="8.28515625" style="46" customWidth="1"/>
    <col min="8" max="8" width="10.28515625" style="49" customWidth="1"/>
    <col min="9" max="9" width="22.85546875" style="47" customWidth="1"/>
    <col min="10" max="10" width="15.140625" style="1" customWidth="1"/>
    <col min="11" max="11" width="16.85546875" style="2" customWidth="1"/>
    <col min="12" max="16384" width="8.85546875" style="1"/>
  </cols>
  <sheetData>
    <row r="1" spans="2:11" ht="29.2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</row>
    <row r="2" spans="2:11" ht="18.75" customHeight="1" x14ac:dyDescent="0.25">
      <c r="B2" s="58" t="s">
        <v>1</v>
      </c>
      <c r="C2" s="58"/>
      <c r="D2" s="58"/>
      <c r="E2" s="58"/>
      <c r="F2" s="58"/>
      <c r="G2" s="58"/>
      <c r="H2" s="58"/>
      <c r="I2" s="58"/>
    </row>
    <row r="3" spans="2:11" ht="21.75" customHeight="1" x14ac:dyDescent="0.25">
      <c r="B3" s="59" t="s">
        <v>2</v>
      </c>
      <c r="C3" s="59"/>
      <c r="D3" s="59"/>
      <c r="E3" s="59"/>
      <c r="F3" s="59"/>
      <c r="G3" s="59"/>
      <c r="H3" s="59"/>
      <c r="I3" s="59"/>
    </row>
    <row r="4" spans="2:11" x14ac:dyDescent="0.25">
      <c r="B4" s="60" t="s">
        <v>3</v>
      </c>
      <c r="C4" s="61" t="s">
        <v>4</v>
      </c>
      <c r="D4" s="61"/>
      <c r="E4" s="60" t="s">
        <v>5</v>
      </c>
      <c r="F4" s="60" t="s">
        <v>6</v>
      </c>
      <c r="G4" s="60" t="s">
        <v>7</v>
      </c>
      <c r="H4" s="62" t="s">
        <v>8</v>
      </c>
      <c r="I4" s="60" t="s">
        <v>9</v>
      </c>
    </row>
    <row r="5" spans="2:11" x14ac:dyDescent="0.25">
      <c r="B5" s="60"/>
      <c r="C5" s="61"/>
      <c r="D5" s="61"/>
      <c r="E5" s="60"/>
      <c r="F5" s="60"/>
      <c r="G5" s="60"/>
      <c r="H5" s="63"/>
      <c r="I5" s="60"/>
    </row>
    <row r="6" spans="2:11" s="9" customFormat="1" x14ac:dyDescent="0.25">
      <c r="B6" s="3" t="s">
        <v>10</v>
      </c>
      <c r="C6" s="69" t="s">
        <v>11</v>
      </c>
      <c r="D6" s="70"/>
      <c r="E6" s="4"/>
      <c r="F6" s="5"/>
      <c r="G6" s="5"/>
      <c r="H6" s="6"/>
      <c r="I6" s="7"/>
      <c r="J6" s="1"/>
      <c r="K6" s="8"/>
    </row>
    <row r="7" spans="2:11" ht="25.5" outlineLevel="1" x14ac:dyDescent="0.25">
      <c r="B7" s="10" t="s">
        <v>12</v>
      </c>
      <c r="C7" s="67" t="s">
        <v>13</v>
      </c>
      <c r="D7" s="68"/>
      <c r="E7" s="11" t="s">
        <v>14</v>
      </c>
      <c r="F7" s="12"/>
      <c r="G7" s="12" t="s">
        <v>15</v>
      </c>
      <c r="H7" s="13">
        <v>18</v>
      </c>
      <c r="I7" s="64"/>
      <c r="J7" s="1" t="s">
        <v>205</v>
      </c>
    </row>
    <row r="8" spans="2:11" outlineLevel="1" x14ac:dyDescent="0.25">
      <c r="B8" s="10" t="s">
        <v>16</v>
      </c>
      <c r="C8" s="67" t="s">
        <v>17</v>
      </c>
      <c r="D8" s="68"/>
      <c r="E8" s="11"/>
      <c r="F8" s="12"/>
      <c r="G8" s="12" t="s">
        <v>15</v>
      </c>
      <c r="H8" s="13">
        <v>2</v>
      </c>
      <c r="I8" s="65"/>
      <c r="J8" s="1" t="s">
        <v>205</v>
      </c>
    </row>
    <row r="9" spans="2:11" outlineLevel="1" x14ac:dyDescent="0.25">
      <c r="B9" s="14" t="s">
        <v>18</v>
      </c>
      <c r="C9" s="67" t="s">
        <v>19</v>
      </c>
      <c r="D9" s="68"/>
      <c r="E9" s="11"/>
      <c r="F9" s="12"/>
      <c r="G9" s="12" t="s">
        <v>15</v>
      </c>
      <c r="H9" s="13">
        <v>2</v>
      </c>
      <c r="I9" s="65"/>
      <c r="J9" s="1" t="s">
        <v>205</v>
      </c>
    </row>
    <row r="10" spans="2:11" outlineLevel="1" x14ac:dyDescent="0.25">
      <c r="B10" s="15">
        <v>4</v>
      </c>
      <c r="C10" s="71" t="s">
        <v>20</v>
      </c>
      <c r="D10" s="72"/>
      <c r="E10" s="16"/>
      <c r="F10" s="12"/>
      <c r="G10" s="16" t="s">
        <v>15</v>
      </c>
      <c r="H10" s="17">
        <v>6</v>
      </c>
      <c r="I10" s="66"/>
      <c r="J10" s="1" t="s">
        <v>205</v>
      </c>
    </row>
    <row r="11" spans="2:11" outlineLevel="1" x14ac:dyDescent="0.25">
      <c r="B11" s="14" t="s">
        <v>21</v>
      </c>
      <c r="C11" s="67" t="s">
        <v>22</v>
      </c>
      <c r="D11" s="68"/>
      <c r="E11" s="11" t="s">
        <v>23</v>
      </c>
      <c r="F11" s="12" t="s">
        <v>24</v>
      </c>
      <c r="G11" s="12" t="s">
        <v>25</v>
      </c>
      <c r="H11" s="13">
        <v>3440</v>
      </c>
      <c r="I11" s="13"/>
      <c r="J11" s="1" t="s">
        <v>206</v>
      </c>
    </row>
    <row r="12" spans="2:11" x14ac:dyDescent="0.25">
      <c r="B12" s="3" t="s">
        <v>26</v>
      </c>
      <c r="C12" s="74" t="s">
        <v>27</v>
      </c>
      <c r="D12" s="75"/>
      <c r="E12" s="7"/>
      <c r="F12" s="18"/>
      <c r="G12" s="18"/>
      <c r="H12" s="19"/>
      <c r="I12" s="20"/>
      <c r="J12" s="1" t="s">
        <v>203</v>
      </c>
    </row>
    <row r="13" spans="2:11" outlineLevel="1" x14ac:dyDescent="0.25">
      <c r="B13" s="15" t="s">
        <v>12</v>
      </c>
      <c r="C13" s="67" t="s">
        <v>28</v>
      </c>
      <c r="D13" s="68"/>
      <c r="E13" s="21"/>
      <c r="F13" s="22"/>
      <c r="G13" s="12" t="s">
        <v>29</v>
      </c>
      <c r="H13" s="23">
        <v>14550</v>
      </c>
      <c r="I13" s="64"/>
      <c r="J13" s="1" t="s">
        <v>203</v>
      </c>
    </row>
    <row r="14" spans="2:11" outlineLevel="1" x14ac:dyDescent="0.25">
      <c r="B14" s="15" t="s">
        <v>16</v>
      </c>
      <c r="C14" s="67" t="s">
        <v>30</v>
      </c>
      <c r="D14" s="68"/>
      <c r="E14" s="25"/>
      <c r="F14" s="22"/>
      <c r="G14" s="12" t="s">
        <v>15</v>
      </c>
      <c r="H14" s="26">
        <v>1600</v>
      </c>
      <c r="I14" s="65"/>
      <c r="J14" s="1" t="s">
        <v>203</v>
      </c>
    </row>
    <row r="15" spans="2:11" outlineLevel="1" x14ac:dyDescent="0.25">
      <c r="B15" s="15" t="s">
        <v>18</v>
      </c>
      <c r="C15" s="67" t="s">
        <v>31</v>
      </c>
      <c r="D15" s="68"/>
      <c r="E15" s="25"/>
      <c r="F15" s="22"/>
      <c r="G15" s="12" t="s">
        <v>15</v>
      </c>
      <c r="H15" s="27">
        <v>8000</v>
      </c>
      <c r="I15" s="65"/>
      <c r="J15" s="1" t="s">
        <v>203</v>
      </c>
    </row>
    <row r="16" spans="2:11" outlineLevel="1" x14ac:dyDescent="0.25">
      <c r="B16" s="15" t="s">
        <v>18</v>
      </c>
      <c r="C16" s="67" t="s">
        <v>32</v>
      </c>
      <c r="D16" s="68"/>
      <c r="E16" s="25"/>
      <c r="F16" s="22"/>
      <c r="G16" s="12" t="s">
        <v>15</v>
      </c>
      <c r="H16" s="28">
        <v>8000</v>
      </c>
      <c r="I16" s="65"/>
      <c r="J16" s="1" t="s">
        <v>203</v>
      </c>
    </row>
    <row r="17" spans="2:11" outlineLevel="1" x14ac:dyDescent="0.25">
      <c r="B17" s="15" t="s">
        <v>33</v>
      </c>
      <c r="C17" s="67" t="s">
        <v>34</v>
      </c>
      <c r="D17" s="68"/>
      <c r="E17" s="25"/>
      <c r="F17" s="22"/>
      <c r="G17" s="12" t="s">
        <v>15</v>
      </c>
      <c r="H17" s="29">
        <v>2000</v>
      </c>
      <c r="I17" s="65"/>
      <c r="J17" s="1" t="s">
        <v>203</v>
      </c>
    </row>
    <row r="18" spans="2:11" outlineLevel="1" x14ac:dyDescent="0.25">
      <c r="B18" s="15" t="s">
        <v>21</v>
      </c>
      <c r="C18" s="67" t="s">
        <v>35</v>
      </c>
      <c r="D18" s="68"/>
      <c r="E18" s="25"/>
      <c r="F18" s="22"/>
      <c r="G18" s="12" t="s">
        <v>15</v>
      </c>
      <c r="H18" s="29">
        <v>6100</v>
      </c>
      <c r="I18" s="65"/>
      <c r="J18" s="1" t="s">
        <v>203</v>
      </c>
    </row>
    <row r="19" spans="2:11" outlineLevel="1" x14ac:dyDescent="0.25">
      <c r="B19" s="15" t="s">
        <v>36</v>
      </c>
      <c r="C19" s="67" t="s">
        <v>37</v>
      </c>
      <c r="D19" s="68"/>
      <c r="E19" s="25"/>
      <c r="F19" s="22"/>
      <c r="G19" s="12" t="s">
        <v>15</v>
      </c>
      <c r="H19" s="29">
        <v>1600</v>
      </c>
      <c r="I19" s="65"/>
      <c r="J19" s="1" t="s">
        <v>203</v>
      </c>
    </row>
    <row r="20" spans="2:11" outlineLevel="1" x14ac:dyDescent="0.25">
      <c r="B20" s="15" t="s">
        <v>38</v>
      </c>
      <c r="C20" s="67" t="s">
        <v>39</v>
      </c>
      <c r="D20" s="68"/>
      <c r="E20" s="25"/>
      <c r="F20" s="22"/>
      <c r="G20" s="12" t="s">
        <v>15</v>
      </c>
      <c r="H20" s="29">
        <f>3500*2</f>
        <v>7000</v>
      </c>
      <c r="I20" s="65"/>
      <c r="J20" s="1" t="s">
        <v>203</v>
      </c>
    </row>
    <row r="21" spans="2:11" outlineLevel="1" x14ac:dyDescent="0.25">
      <c r="B21" s="15" t="s">
        <v>40</v>
      </c>
      <c r="C21" s="67" t="s">
        <v>41</v>
      </c>
      <c r="D21" s="68"/>
      <c r="E21" s="25"/>
      <c r="F21" s="22"/>
      <c r="G21" s="12" t="s">
        <v>15</v>
      </c>
      <c r="H21" s="30">
        <v>1000</v>
      </c>
      <c r="I21" s="65"/>
      <c r="J21" s="1" t="s">
        <v>203</v>
      </c>
    </row>
    <row r="22" spans="2:11" outlineLevel="1" x14ac:dyDescent="0.25">
      <c r="B22" s="15" t="s">
        <v>42</v>
      </c>
      <c r="C22" s="67" t="s">
        <v>43</v>
      </c>
      <c r="D22" s="73"/>
      <c r="E22" s="22"/>
      <c r="F22" s="22"/>
      <c r="G22" s="12" t="s">
        <v>44</v>
      </c>
      <c r="H22" s="13">
        <f>500*2</f>
        <v>1000</v>
      </c>
      <c r="I22" s="66"/>
      <c r="J22" s="1" t="s">
        <v>203</v>
      </c>
    </row>
    <row r="23" spans="2:11" outlineLevel="1" x14ac:dyDescent="0.25">
      <c r="B23" s="15" t="s">
        <v>45</v>
      </c>
      <c r="C23" s="67" t="s">
        <v>46</v>
      </c>
      <c r="D23" s="73"/>
      <c r="E23" s="22" t="s">
        <v>47</v>
      </c>
      <c r="F23" s="22"/>
      <c r="G23" s="12" t="s">
        <v>15</v>
      </c>
      <c r="H23" s="13">
        <v>500</v>
      </c>
      <c r="I23" s="22" t="s">
        <v>204</v>
      </c>
      <c r="J23" s="1" t="s">
        <v>207</v>
      </c>
    </row>
    <row r="24" spans="2:11" s="9" customFormat="1" x14ac:dyDescent="0.25">
      <c r="B24" s="3" t="s">
        <v>48</v>
      </c>
      <c r="C24" s="69" t="s">
        <v>49</v>
      </c>
      <c r="D24" s="70"/>
      <c r="E24" s="7"/>
      <c r="F24" s="5"/>
      <c r="G24" s="18"/>
      <c r="H24" s="19"/>
      <c r="I24" s="7"/>
      <c r="J24" s="1" t="s">
        <v>50</v>
      </c>
      <c r="K24" s="8"/>
    </row>
    <row r="25" spans="2:11" outlineLevel="1" x14ac:dyDescent="0.25">
      <c r="B25" s="15" t="s">
        <v>12</v>
      </c>
      <c r="C25" s="67" t="s">
        <v>51</v>
      </c>
      <c r="D25" s="73"/>
      <c r="E25" s="22"/>
      <c r="F25" s="22" t="s">
        <v>52</v>
      </c>
      <c r="G25" s="12" t="s">
        <v>29</v>
      </c>
      <c r="H25" s="31">
        <v>600</v>
      </c>
      <c r="I25" s="64"/>
      <c r="J25" s="24" t="s">
        <v>50</v>
      </c>
    </row>
    <row r="26" spans="2:11" outlineLevel="1" x14ac:dyDescent="0.25">
      <c r="B26" s="15">
        <v>2</v>
      </c>
      <c r="C26" s="67" t="s">
        <v>53</v>
      </c>
      <c r="D26" s="73"/>
      <c r="E26" s="22"/>
      <c r="F26" s="22" t="s">
        <v>52</v>
      </c>
      <c r="G26" s="12" t="s">
        <v>29</v>
      </c>
      <c r="H26" s="31">
        <v>120</v>
      </c>
      <c r="I26" s="65"/>
      <c r="J26" s="24" t="s">
        <v>50</v>
      </c>
    </row>
    <row r="27" spans="2:11" outlineLevel="1" x14ac:dyDescent="0.25">
      <c r="B27" s="15">
        <v>3</v>
      </c>
      <c r="C27" s="67" t="s">
        <v>54</v>
      </c>
      <c r="D27" s="73"/>
      <c r="E27" s="22"/>
      <c r="F27" s="22" t="s">
        <v>52</v>
      </c>
      <c r="G27" s="12" t="s">
        <v>29</v>
      </c>
      <c r="H27" s="31">
        <v>500</v>
      </c>
      <c r="I27" s="65"/>
      <c r="J27" s="24" t="s">
        <v>50</v>
      </c>
    </row>
    <row r="28" spans="2:11" outlineLevel="1" x14ac:dyDescent="0.25">
      <c r="B28" s="15">
        <v>4</v>
      </c>
      <c r="C28" s="67" t="s">
        <v>55</v>
      </c>
      <c r="D28" s="68"/>
      <c r="E28" s="22"/>
      <c r="F28" s="22" t="s">
        <v>52</v>
      </c>
      <c r="G28" s="12" t="s">
        <v>29</v>
      </c>
      <c r="H28" s="32">
        <v>1400</v>
      </c>
      <c r="I28" s="65"/>
      <c r="J28" s="24" t="s">
        <v>50</v>
      </c>
    </row>
    <row r="29" spans="2:11" outlineLevel="1" x14ac:dyDescent="0.25">
      <c r="B29" s="15">
        <v>5</v>
      </c>
      <c r="C29" s="67" t="s">
        <v>56</v>
      </c>
      <c r="D29" s="68"/>
      <c r="E29" s="22"/>
      <c r="F29" s="22" t="s">
        <v>52</v>
      </c>
      <c r="G29" s="12" t="s">
        <v>29</v>
      </c>
      <c r="H29" s="32">
        <v>235</v>
      </c>
      <c r="I29" s="65"/>
      <c r="J29" s="24" t="s">
        <v>50</v>
      </c>
    </row>
    <row r="30" spans="2:11" outlineLevel="1" x14ac:dyDescent="0.25">
      <c r="B30" s="15">
        <v>6</v>
      </c>
      <c r="C30" s="67" t="s">
        <v>57</v>
      </c>
      <c r="D30" s="68"/>
      <c r="E30" s="22"/>
      <c r="F30" s="22" t="s">
        <v>52</v>
      </c>
      <c r="G30" s="12" t="s">
        <v>29</v>
      </c>
      <c r="H30" s="32">
        <v>100</v>
      </c>
      <c r="I30" s="65"/>
      <c r="J30" s="24" t="s">
        <v>50</v>
      </c>
    </row>
    <row r="31" spans="2:11" outlineLevel="1" x14ac:dyDescent="0.25">
      <c r="B31" s="15">
        <v>7</v>
      </c>
      <c r="C31" s="67" t="s">
        <v>58</v>
      </c>
      <c r="D31" s="73"/>
      <c r="E31" s="33" t="s">
        <v>59</v>
      </c>
      <c r="F31" s="22"/>
      <c r="G31" s="12" t="s">
        <v>29</v>
      </c>
      <c r="H31" s="31">
        <v>25000</v>
      </c>
      <c r="I31" s="65"/>
      <c r="J31" s="24" t="s">
        <v>50</v>
      </c>
    </row>
    <row r="32" spans="2:11" outlineLevel="1" x14ac:dyDescent="0.25">
      <c r="B32" s="15">
        <v>8</v>
      </c>
      <c r="C32" s="67" t="s">
        <v>60</v>
      </c>
      <c r="D32" s="73"/>
      <c r="E32" s="33" t="s">
        <v>59</v>
      </c>
      <c r="F32" s="22"/>
      <c r="G32" s="12" t="s">
        <v>29</v>
      </c>
      <c r="H32" s="31">
        <v>25000</v>
      </c>
      <c r="I32" s="65"/>
      <c r="J32" s="24" t="s">
        <v>50</v>
      </c>
    </row>
    <row r="33" spans="2:11" outlineLevel="1" x14ac:dyDescent="0.25">
      <c r="B33" s="15">
        <v>9</v>
      </c>
      <c r="C33" s="67" t="s">
        <v>61</v>
      </c>
      <c r="D33" s="73"/>
      <c r="E33" s="33" t="s">
        <v>59</v>
      </c>
      <c r="F33" s="22"/>
      <c r="G33" s="12" t="s">
        <v>29</v>
      </c>
      <c r="H33" s="32">
        <v>2000</v>
      </c>
      <c r="I33" s="65"/>
      <c r="J33" s="24" t="s">
        <v>50</v>
      </c>
    </row>
    <row r="34" spans="2:11" outlineLevel="1" x14ac:dyDescent="0.25">
      <c r="B34" s="15">
        <v>10</v>
      </c>
      <c r="C34" s="67" t="s">
        <v>62</v>
      </c>
      <c r="D34" s="73"/>
      <c r="E34" s="33" t="s">
        <v>59</v>
      </c>
      <c r="F34" s="22"/>
      <c r="G34" s="12" t="s">
        <v>29</v>
      </c>
      <c r="H34" s="32">
        <v>2000</v>
      </c>
      <c r="I34" s="66"/>
      <c r="J34" s="24" t="s">
        <v>50</v>
      </c>
    </row>
    <row r="35" spans="2:11" s="9" customFormat="1" x14ac:dyDescent="0.25">
      <c r="B35" s="3" t="s">
        <v>63</v>
      </c>
      <c r="C35" s="69" t="s">
        <v>64</v>
      </c>
      <c r="D35" s="70"/>
      <c r="E35" s="7"/>
      <c r="F35" s="5"/>
      <c r="G35" s="18"/>
      <c r="H35" s="19"/>
      <c r="I35" s="7"/>
      <c r="J35" s="1" t="s">
        <v>65</v>
      </c>
      <c r="K35" s="8"/>
    </row>
    <row r="36" spans="2:11" ht="51" outlineLevel="1" x14ac:dyDescent="0.25">
      <c r="B36" s="15">
        <v>1</v>
      </c>
      <c r="C36" s="67" t="s">
        <v>66</v>
      </c>
      <c r="D36" s="73"/>
      <c r="E36" s="22" t="s">
        <v>67</v>
      </c>
      <c r="F36" s="12"/>
      <c r="G36" s="12" t="s">
        <v>29</v>
      </c>
      <c r="H36" s="23">
        <v>1200</v>
      </c>
      <c r="I36" s="64"/>
      <c r="J36" s="24" t="s">
        <v>65</v>
      </c>
      <c r="K36" s="34"/>
    </row>
    <row r="37" spans="2:11" ht="51" outlineLevel="1" x14ac:dyDescent="0.25">
      <c r="B37" s="15">
        <v>2</v>
      </c>
      <c r="C37" s="67" t="s">
        <v>68</v>
      </c>
      <c r="D37" s="73"/>
      <c r="E37" s="22" t="s">
        <v>67</v>
      </c>
      <c r="F37" s="12"/>
      <c r="G37" s="12" t="s">
        <v>29</v>
      </c>
      <c r="H37" s="23">
        <v>200</v>
      </c>
      <c r="I37" s="65"/>
      <c r="J37" s="24" t="s">
        <v>65</v>
      </c>
    </row>
    <row r="38" spans="2:11" ht="51" outlineLevel="1" x14ac:dyDescent="0.25">
      <c r="B38" s="15">
        <v>3</v>
      </c>
      <c r="C38" s="67" t="s">
        <v>69</v>
      </c>
      <c r="D38" s="73"/>
      <c r="E38" s="22" t="s">
        <v>67</v>
      </c>
      <c r="F38" s="12"/>
      <c r="G38" s="12" t="s">
        <v>44</v>
      </c>
      <c r="H38" s="13">
        <v>1</v>
      </c>
      <c r="I38" s="65"/>
      <c r="J38" s="24" t="s">
        <v>65</v>
      </c>
    </row>
    <row r="39" spans="2:11" ht="51" outlineLevel="1" x14ac:dyDescent="0.25">
      <c r="B39" s="15">
        <v>4</v>
      </c>
      <c r="C39" s="67" t="s">
        <v>70</v>
      </c>
      <c r="D39" s="73"/>
      <c r="E39" s="22" t="s">
        <v>67</v>
      </c>
      <c r="F39" s="12"/>
      <c r="G39" s="12" t="s">
        <v>44</v>
      </c>
      <c r="H39" s="13">
        <v>4</v>
      </c>
      <c r="I39" s="65"/>
      <c r="J39" s="24" t="s">
        <v>65</v>
      </c>
    </row>
    <row r="40" spans="2:11" ht="51" outlineLevel="1" x14ac:dyDescent="0.25">
      <c r="B40" s="15">
        <v>5</v>
      </c>
      <c r="C40" s="67" t="s">
        <v>71</v>
      </c>
      <c r="D40" s="73"/>
      <c r="E40" s="22" t="s">
        <v>67</v>
      </c>
      <c r="F40" s="12"/>
      <c r="G40" s="12" t="s">
        <v>44</v>
      </c>
      <c r="H40" s="13">
        <v>5</v>
      </c>
      <c r="I40" s="65"/>
      <c r="J40" s="24" t="s">
        <v>65</v>
      </c>
    </row>
    <row r="41" spans="2:11" ht="51" outlineLevel="1" x14ac:dyDescent="0.25">
      <c r="B41" s="15">
        <v>6</v>
      </c>
      <c r="C41" s="67" t="s">
        <v>72</v>
      </c>
      <c r="D41" s="73"/>
      <c r="E41" s="22" t="s">
        <v>67</v>
      </c>
      <c r="F41" s="12"/>
      <c r="G41" s="12" t="s">
        <v>44</v>
      </c>
      <c r="H41" s="13">
        <v>1</v>
      </c>
      <c r="I41" s="65"/>
      <c r="J41" s="24" t="s">
        <v>65</v>
      </c>
    </row>
    <row r="42" spans="2:11" outlineLevel="1" x14ac:dyDescent="0.25">
      <c r="B42" s="15">
        <v>7</v>
      </c>
      <c r="C42" s="67" t="s">
        <v>73</v>
      </c>
      <c r="D42" s="68"/>
      <c r="E42" s="22"/>
      <c r="F42" s="12"/>
      <c r="G42" s="12" t="s">
        <v>44</v>
      </c>
      <c r="H42" s="13">
        <v>4</v>
      </c>
      <c r="I42" s="65"/>
      <c r="J42" s="24" t="s">
        <v>65</v>
      </c>
    </row>
    <row r="43" spans="2:11" outlineLevel="1" x14ac:dyDescent="0.25">
      <c r="B43" s="15">
        <v>8</v>
      </c>
      <c r="C43" s="67" t="s">
        <v>74</v>
      </c>
      <c r="D43" s="68"/>
      <c r="E43" s="22"/>
      <c r="F43" s="12"/>
      <c r="G43" s="12" t="s">
        <v>44</v>
      </c>
      <c r="H43" s="13">
        <v>4</v>
      </c>
      <c r="I43" s="65"/>
      <c r="J43" s="24" t="s">
        <v>65</v>
      </c>
    </row>
    <row r="44" spans="2:11" outlineLevel="1" x14ac:dyDescent="0.25">
      <c r="B44" s="15">
        <v>9</v>
      </c>
      <c r="C44" s="67" t="s">
        <v>75</v>
      </c>
      <c r="D44" s="68"/>
      <c r="E44" s="22"/>
      <c r="F44" s="12"/>
      <c r="G44" s="12" t="s">
        <v>44</v>
      </c>
      <c r="H44" s="13">
        <v>1</v>
      </c>
      <c r="I44" s="65"/>
      <c r="J44" s="24" t="s">
        <v>65</v>
      </c>
    </row>
    <row r="45" spans="2:11" outlineLevel="1" x14ac:dyDescent="0.25">
      <c r="B45" s="15">
        <v>10</v>
      </c>
      <c r="C45" s="67" t="s">
        <v>76</v>
      </c>
      <c r="D45" s="68"/>
      <c r="E45" s="22"/>
      <c r="F45" s="12"/>
      <c r="G45" s="12" t="s">
        <v>15</v>
      </c>
      <c r="H45" s="13">
        <v>3280</v>
      </c>
      <c r="I45" s="65"/>
      <c r="J45" s="24" t="s">
        <v>65</v>
      </c>
    </row>
    <row r="46" spans="2:11" outlineLevel="1" x14ac:dyDescent="0.25">
      <c r="B46" s="15">
        <v>11</v>
      </c>
      <c r="C46" s="67" t="s">
        <v>77</v>
      </c>
      <c r="D46" s="68"/>
      <c r="E46" s="22"/>
      <c r="F46" s="12"/>
      <c r="G46" s="12" t="s">
        <v>44</v>
      </c>
      <c r="H46" s="13">
        <v>820</v>
      </c>
      <c r="I46" s="65"/>
      <c r="J46" s="24" t="s">
        <v>65</v>
      </c>
    </row>
    <row r="47" spans="2:11" outlineLevel="1" x14ac:dyDescent="0.25">
      <c r="B47" s="15">
        <v>12</v>
      </c>
      <c r="C47" s="67" t="s">
        <v>78</v>
      </c>
      <c r="D47" s="68"/>
      <c r="E47" s="22"/>
      <c r="F47" s="12"/>
      <c r="G47" s="12" t="s">
        <v>44</v>
      </c>
      <c r="H47" s="13">
        <v>12</v>
      </c>
      <c r="I47" s="65"/>
      <c r="J47" s="1" t="s">
        <v>207</v>
      </c>
    </row>
    <row r="48" spans="2:11" outlineLevel="1" x14ac:dyDescent="0.25">
      <c r="B48" s="15">
        <v>13</v>
      </c>
      <c r="C48" s="67" t="s">
        <v>79</v>
      </c>
      <c r="D48" s="68"/>
      <c r="E48" s="22"/>
      <c r="F48" s="12"/>
      <c r="G48" s="12" t="s">
        <v>44</v>
      </c>
      <c r="H48" s="13">
        <v>400</v>
      </c>
      <c r="I48" s="65"/>
      <c r="J48" s="1" t="s">
        <v>207</v>
      </c>
    </row>
    <row r="49" spans="2:11" outlineLevel="1" x14ac:dyDescent="0.25">
      <c r="B49" s="15">
        <v>14</v>
      </c>
      <c r="C49" s="67" t="s">
        <v>80</v>
      </c>
      <c r="D49" s="68"/>
      <c r="E49" s="22"/>
      <c r="F49" s="12"/>
      <c r="G49" s="12" t="s">
        <v>29</v>
      </c>
      <c r="H49" s="13">
        <v>2500</v>
      </c>
      <c r="I49" s="65"/>
      <c r="J49" s="1" t="s">
        <v>207</v>
      </c>
    </row>
    <row r="50" spans="2:11" outlineLevel="1" x14ac:dyDescent="0.25">
      <c r="B50" s="15">
        <v>15</v>
      </c>
      <c r="C50" s="67" t="s">
        <v>81</v>
      </c>
      <c r="D50" s="68"/>
      <c r="E50" s="22"/>
      <c r="F50" s="12"/>
      <c r="G50" s="12" t="s">
        <v>82</v>
      </c>
      <c r="H50" s="13">
        <v>450</v>
      </c>
      <c r="I50" s="65"/>
      <c r="J50" s="1" t="s">
        <v>207</v>
      </c>
    </row>
    <row r="51" spans="2:11" outlineLevel="1" x14ac:dyDescent="0.25">
      <c r="B51" s="15">
        <v>16</v>
      </c>
      <c r="C51" s="67" t="s">
        <v>83</v>
      </c>
      <c r="D51" s="73"/>
      <c r="E51" s="22"/>
      <c r="F51" s="12"/>
      <c r="G51" s="12" t="s">
        <v>84</v>
      </c>
      <c r="H51" s="13">
        <v>1</v>
      </c>
      <c r="I51" s="65"/>
      <c r="J51" s="1" t="s">
        <v>207</v>
      </c>
    </row>
    <row r="52" spans="2:11" s="9" customFormat="1" x14ac:dyDescent="0.25">
      <c r="B52" s="35" t="s">
        <v>85</v>
      </c>
      <c r="C52" s="76" t="s">
        <v>86</v>
      </c>
      <c r="D52" s="77"/>
      <c r="E52" s="36"/>
      <c r="F52" s="37"/>
      <c r="G52" s="12"/>
      <c r="H52" s="13"/>
      <c r="I52" s="65"/>
      <c r="J52" s="1" t="s">
        <v>208</v>
      </c>
      <c r="K52" s="8"/>
    </row>
    <row r="53" spans="2:11" ht="51" outlineLevel="1" x14ac:dyDescent="0.25">
      <c r="B53" s="15" t="s">
        <v>12</v>
      </c>
      <c r="C53" s="67" t="s">
        <v>87</v>
      </c>
      <c r="D53" s="73"/>
      <c r="E53" s="22" t="s">
        <v>88</v>
      </c>
      <c r="F53" s="22"/>
      <c r="G53" s="12" t="s">
        <v>89</v>
      </c>
      <c r="H53" s="23">
        <v>1200</v>
      </c>
      <c r="I53" s="66"/>
      <c r="J53" s="1" t="s">
        <v>208</v>
      </c>
    </row>
    <row r="54" spans="2:11" outlineLevel="1" x14ac:dyDescent="0.25">
      <c r="B54" s="15" t="s">
        <v>16</v>
      </c>
      <c r="C54" s="67" t="s">
        <v>90</v>
      </c>
      <c r="D54" s="73"/>
      <c r="E54" s="22"/>
      <c r="F54" s="22"/>
      <c r="G54" s="12" t="s">
        <v>44</v>
      </c>
      <c r="H54" s="13">
        <v>2</v>
      </c>
      <c r="I54" s="78"/>
      <c r="J54" s="1" t="s">
        <v>208</v>
      </c>
    </row>
    <row r="55" spans="2:11" outlineLevel="1" x14ac:dyDescent="0.25">
      <c r="B55" s="15" t="s">
        <v>18</v>
      </c>
      <c r="C55" s="67" t="s">
        <v>91</v>
      </c>
      <c r="D55" s="73"/>
      <c r="E55" s="22"/>
      <c r="F55" s="22"/>
      <c r="G55" s="12" t="s">
        <v>92</v>
      </c>
      <c r="H55" s="13">
        <v>2</v>
      </c>
      <c r="I55" s="79"/>
      <c r="J55" s="1" t="s">
        <v>208</v>
      </c>
    </row>
    <row r="56" spans="2:11" s="9" customFormat="1" x14ac:dyDescent="0.25">
      <c r="B56" s="35" t="s">
        <v>93</v>
      </c>
      <c r="C56" s="76" t="s">
        <v>94</v>
      </c>
      <c r="D56" s="77"/>
      <c r="E56" s="36"/>
      <c r="F56" s="37"/>
      <c r="G56" s="37"/>
      <c r="H56" s="38"/>
      <c r="I56" s="79"/>
      <c r="J56" s="1" t="s">
        <v>95</v>
      </c>
      <c r="K56" s="8"/>
    </row>
    <row r="57" spans="2:11" s="9" customFormat="1" x14ac:dyDescent="0.25">
      <c r="B57" s="14" t="s">
        <v>12</v>
      </c>
      <c r="C57" s="67" t="s">
        <v>96</v>
      </c>
      <c r="D57" s="73"/>
      <c r="E57" s="22"/>
      <c r="F57" s="12"/>
      <c r="G57" s="12" t="s">
        <v>44</v>
      </c>
      <c r="H57" s="13">
        <v>1</v>
      </c>
      <c r="I57" s="79"/>
      <c r="J57" s="24" t="s">
        <v>95</v>
      </c>
      <c r="K57" s="39"/>
    </row>
    <row r="58" spans="2:11" outlineLevel="1" x14ac:dyDescent="0.25">
      <c r="B58" s="15" t="s">
        <v>97</v>
      </c>
      <c r="C58" s="71" t="s">
        <v>98</v>
      </c>
      <c r="D58" s="72"/>
      <c r="E58" s="16"/>
      <c r="F58" s="16" t="s">
        <v>99</v>
      </c>
      <c r="G58" s="16" t="s">
        <v>100</v>
      </c>
      <c r="H58" s="17" t="s">
        <v>12</v>
      </c>
      <c r="I58" s="79"/>
      <c r="J58" s="24" t="s">
        <v>95</v>
      </c>
    </row>
    <row r="59" spans="2:11" outlineLevel="1" x14ac:dyDescent="0.25">
      <c r="B59" s="15" t="s">
        <v>97</v>
      </c>
      <c r="C59" s="71" t="s">
        <v>101</v>
      </c>
      <c r="D59" s="72"/>
      <c r="E59" s="16"/>
      <c r="F59" s="16" t="s">
        <v>102</v>
      </c>
      <c r="G59" s="16" t="s">
        <v>103</v>
      </c>
      <c r="H59" s="17" t="s">
        <v>12</v>
      </c>
      <c r="I59" s="79"/>
      <c r="J59" s="24" t="s">
        <v>95</v>
      </c>
    </row>
    <row r="60" spans="2:11" outlineLevel="1" x14ac:dyDescent="0.25">
      <c r="B60" s="15" t="s">
        <v>97</v>
      </c>
      <c r="C60" s="71" t="s">
        <v>104</v>
      </c>
      <c r="D60" s="72"/>
      <c r="E60" s="16"/>
      <c r="F60" s="16" t="s">
        <v>105</v>
      </c>
      <c r="G60" s="16" t="s">
        <v>103</v>
      </c>
      <c r="H60" s="17">
        <v>1</v>
      </c>
      <c r="I60" s="79"/>
      <c r="J60" s="24" t="s">
        <v>95</v>
      </c>
    </row>
    <row r="61" spans="2:11" outlineLevel="1" x14ac:dyDescent="0.25">
      <c r="B61" s="15" t="s">
        <v>97</v>
      </c>
      <c r="C61" s="71" t="s">
        <v>106</v>
      </c>
      <c r="D61" s="72"/>
      <c r="E61" s="16"/>
      <c r="F61" s="16" t="s">
        <v>105</v>
      </c>
      <c r="G61" s="16" t="s">
        <v>103</v>
      </c>
      <c r="H61" s="40">
        <v>12</v>
      </c>
      <c r="I61" s="79"/>
      <c r="J61" s="24" t="s">
        <v>95</v>
      </c>
    </row>
    <row r="62" spans="2:11" outlineLevel="1" x14ac:dyDescent="0.25">
      <c r="B62" s="15" t="s">
        <v>97</v>
      </c>
      <c r="C62" s="71" t="s">
        <v>107</v>
      </c>
      <c r="D62" s="72"/>
      <c r="E62" s="16"/>
      <c r="F62" s="16" t="s">
        <v>108</v>
      </c>
      <c r="G62" s="16" t="s">
        <v>109</v>
      </c>
      <c r="H62" s="17" t="s">
        <v>12</v>
      </c>
      <c r="I62" s="79"/>
      <c r="J62" s="24" t="s">
        <v>95</v>
      </c>
    </row>
    <row r="63" spans="2:11" outlineLevel="1" x14ac:dyDescent="0.25">
      <c r="B63" s="15" t="s">
        <v>97</v>
      </c>
      <c r="C63" s="71" t="s">
        <v>110</v>
      </c>
      <c r="D63" s="72"/>
      <c r="E63" s="16"/>
      <c r="F63" s="16" t="s">
        <v>99</v>
      </c>
      <c r="G63" s="16" t="s">
        <v>111</v>
      </c>
      <c r="H63" s="17" t="s">
        <v>16</v>
      </c>
      <c r="I63" s="79"/>
      <c r="J63" s="24" t="s">
        <v>95</v>
      </c>
    </row>
    <row r="64" spans="2:11" outlineLevel="1" x14ac:dyDescent="0.25">
      <c r="B64" s="15" t="s">
        <v>97</v>
      </c>
      <c r="C64" s="71" t="s">
        <v>112</v>
      </c>
      <c r="D64" s="72"/>
      <c r="E64" s="16"/>
      <c r="F64" s="16" t="s">
        <v>113</v>
      </c>
      <c r="G64" s="16" t="s">
        <v>111</v>
      </c>
      <c r="H64" s="17" t="s">
        <v>36</v>
      </c>
      <c r="I64" s="79"/>
      <c r="J64" s="24" t="s">
        <v>95</v>
      </c>
    </row>
    <row r="65" spans="2:10" outlineLevel="1" x14ac:dyDescent="0.25">
      <c r="B65" s="15" t="s">
        <v>97</v>
      </c>
      <c r="C65" s="71" t="s">
        <v>114</v>
      </c>
      <c r="D65" s="72"/>
      <c r="E65" s="16"/>
      <c r="F65" s="16" t="s">
        <v>115</v>
      </c>
      <c r="G65" s="16" t="s">
        <v>111</v>
      </c>
      <c r="H65" s="17" t="s">
        <v>36</v>
      </c>
      <c r="I65" s="79"/>
      <c r="J65" s="24" t="s">
        <v>95</v>
      </c>
    </row>
    <row r="66" spans="2:10" outlineLevel="1" x14ac:dyDescent="0.25">
      <c r="B66" s="15" t="s">
        <v>97</v>
      </c>
      <c r="C66" s="71" t="s">
        <v>116</v>
      </c>
      <c r="D66" s="72"/>
      <c r="E66" s="16"/>
      <c r="F66" s="16" t="s">
        <v>115</v>
      </c>
      <c r="G66" s="16" t="s">
        <v>111</v>
      </c>
      <c r="H66" s="17" t="s">
        <v>12</v>
      </c>
      <c r="I66" s="79"/>
      <c r="J66" s="24" t="s">
        <v>95</v>
      </c>
    </row>
    <row r="67" spans="2:10" outlineLevel="1" x14ac:dyDescent="0.25">
      <c r="B67" s="15" t="s">
        <v>97</v>
      </c>
      <c r="C67" s="71" t="s">
        <v>117</v>
      </c>
      <c r="D67" s="72"/>
      <c r="E67" s="16"/>
      <c r="F67" s="16" t="s">
        <v>115</v>
      </c>
      <c r="G67" s="16" t="s">
        <v>111</v>
      </c>
      <c r="H67" s="17" t="s">
        <v>12</v>
      </c>
      <c r="I67" s="79"/>
      <c r="J67" s="24" t="s">
        <v>95</v>
      </c>
    </row>
    <row r="68" spans="2:10" outlineLevel="1" x14ac:dyDescent="0.25">
      <c r="B68" s="15" t="s">
        <v>97</v>
      </c>
      <c r="C68" s="71" t="s">
        <v>118</v>
      </c>
      <c r="D68" s="72"/>
      <c r="E68" s="16"/>
      <c r="F68" s="16" t="s">
        <v>115</v>
      </c>
      <c r="G68" s="16" t="s">
        <v>111</v>
      </c>
      <c r="H68" s="17" t="s">
        <v>12</v>
      </c>
      <c r="I68" s="79"/>
      <c r="J68" s="24" t="s">
        <v>95</v>
      </c>
    </row>
    <row r="69" spans="2:10" outlineLevel="1" x14ac:dyDescent="0.25">
      <c r="B69" s="15" t="s">
        <v>97</v>
      </c>
      <c r="C69" s="71" t="s">
        <v>119</v>
      </c>
      <c r="D69" s="72"/>
      <c r="E69" s="16"/>
      <c r="F69" s="16" t="s">
        <v>120</v>
      </c>
      <c r="G69" s="16" t="s">
        <v>111</v>
      </c>
      <c r="H69" s="17" t="s">
        <v>18</v>
      </c>
      <c r="I69" s="79"/>
      <c r="J69" s="24" t="s">
        <v>95</v>
      </c>
    </row>
    <row r="70" spans="2:10" outlineLevel="1" x14ac:dyDescent="0.25">
      <c r="B70" s="15" t="s">
        <v>97</v>
      </c>
      <c r="C70" s="71" t="s">
        <v>121</v>
      </c>
      <c r="D70" s="72"/>
      <c r="E70" s="16"/>
      <c r="F70" s="16" t="s">
        <v>115</v>
      </c>
      <c r="G70" s="16" t="s">
        <v>111</v>
      </c>
      <c r="H70" s="17" t="s">
        <v>16</v>
      </c>
      <c r="I70" s="79"/>
      <c r="J70" s="24" t="s">
        <v>95</v>
      </c>
    </row>
    <row r="71" spans="2:10" outlineLevel="1" x14ac:dyDescent="0.25">
      <c r="B71" s="15" t="s">
        <v>97</v>
      </c>
      <c r="C71" s="71" t="s">
        <v>122</v>
      </c>
      <c r="D71" s="72"/>
      <c r="E71" s="16"/>
      <c r="F71" s="16" t="s">
        <v>99</v>
      </c>
      <c r="G71" s="16" t="s">
        <v>111</v>
      </c>
      <c r="H71" s="17" t="s">
        <v>12</v>
      </c>
      <c r="I71" s="79"/>
      <c r="J71" s="24" t="s">
        <v>95</v>
      </c>
    </row>
    <row r="72" spans="2:10" outlineLevel="1" x14ac:dyDescent="0.25">
      <c r="B72" s="15" t="s">
        <v>97</v>
      </c>
      <c r="C72" s="71" t="s">
        <v>123</v>
      </c>
      <c r="D72" s="72"/>
      <c r="E72" s="16"/>
      <c r="F72" s="16" t="s">
        <v>124</v>
      </c>
      <c r="G72" s="16" t="s">
        <v>125</v>
      </c>
      <c r="H72" s="17" t="s">
        <v>12</v>
      </c>
      <c r="I72" s="79"/>
      <c r="J72" s="24" t="s">
        <v>95</v>
      </c>
    </row>
    <row r="73" spans="2:10" outlineLevel="1" x14ac:dyDescent="0.25">
      <c r="B73" s="15" t="s">
        <v>97</v>
      </c>
      <c r="C73" s="71" t="s">
        <v>126</v>
      </c>
      <c r="D73" s="72"/>
      <c r="E73" s="16"/>
      <c r="F73" s="16" t="s">
        <v>113</v>
      </c>
      <c r="G73" s="16" t="s">
        <v>109</v>
      </c>
      <c r="H73" s="17" t="s">
        <v>12</v>
      </c>
      <c r="I73" s="79"/>
      <c r="J73" s="24" t="s">
        <v>95</v>
      </c>
    </row>
    <row r="74" spans="2:10" outlineLevel="1" x14ac:dyDescent="0.25">
      <c r="B74" s="15" t="s">
        <v>97</v>
      </c>
      <c r="C74" s="71" t="s">
        <v>127</v>
      </c>
      <c r="D74" s="72"/>
      <c r="E74" s="16"/>
      <c r="F74" s="16" t="s">
        <v>99</v>
      </c>
      <c r="G74" s="16" t="s">
        <v>109</v>
      </c>
      <c r="H74" s="17" t="s">
        <v>12</v>
      </c>
      <c r="I74" s="79"/>
      <c r="J74" s="24" t="s">
        <v>95</v>
      </c>
    </row>
    <row r="75" spans="2:10" outlineLevel="1" x14ac:dyDescent="0.25">
      <c r="B75" s="15">
        <v>2</v>
      </c>
      <c r="C75" s="71" t="s">
        <v>128</v>
      </c>
      <c r="D75" s="72"/>
      <c r="E75" s="16"/>
      <c r="F75" s="16"/>
      <c r="G75" s="16" t="s">
        <v>44</v>
      </c>
      <c r="H75" s="17">
        <v>1</v>
      </c>
      <c r="I75" s="79"/>
      <c r="J75" s="24" t="s">
        <v>95</v>
      </c>
    </row>
    <row r="76" spans="2:10" outlineLevel="1" x14ac:dyDescent="0.25">
      <c r="B76" s="15" t="s">
        <v>97</v>
      </c>
      <c r="C76" s="71" t="s">
        <v>129</v>
      </c>
      <c r="D76" s="72"/>
      <c r="E76" s="16"/>
      <c r="F76" s="16" t="s">
        <v>99</v>
      </c>
      <c r="G76" s="16" t="s">
        <v>100</v>
      </c>
      <c r="H76" s="17" t="s">
        <v>12</v>
      </c>
      <c r="I76" s="79"/>
      <c r="J76" s="24" t="s">
        <v>95</v>
      </c>
    </row>
    <row r="77" spans="2:10" outlineLevel="1" x14ac:dyDescent="0.25">
      <c r="B77" s="15" t="s">
        <v>97</v>
      </c>
      <c r="C77" s="71" t="s">
        <v>101</v>
      </c>
      <c r="D77" s="72"/>
      <c r="E77" s="16"/>
      <c r="F77" s="16" t="s">
        <v>102</v>
      </c>
      <c r="G77" s="16" t="s">
        <v>103</v>
      </c>
      <c r="H77" s="17" t="s">
        <v>12</v>
      </c>
      <c r="I77" s="79"/>
      <c r="J77" s="24" t="s">
        <v>95</v>
      </c>
    </row>
    <row r="78" spans="2:10" outlineLevel="1" x14ac:dyDescent="0.25">
      <c r="B78" s="15" t="s">
        <v>97</v>
      </c>
      <c r="C78" s="71" t="s">
        <v>130</v>
      </c>
      <c r="D78" s="72"/>
      <c r="E78" s="16"/>
      <c r="F78" s="16" t="s">
        <v>105</v>
      </c>
      <c r="G78" s="16" t="s">
        <v>103</v>
      </c>
      <c r="H78" s="17">
        <v>1</v>
      </c>
      <c r="I78" s="79"/>
      <c r="J78" s="24" t="s">
        <v>95</v>
      </c>
    </row>
    <row r="79" spans="2:10" outlineLevel="1" x14ac:dyDescent="0.25">
      <c r="B79" s="15" t="s">
        <v>97</v>
      </c>
      <c r="C79" s="71" t="s">
        <v>106</v>
      </c>
      <c r="D79" s="72"/>
      <c r="E79" s="16"/>
      <c r="F79" s="16" t="s">
        <v>105</v>
      </c>
      <c r="G79" s="16" t="s">
        <v>103</v>
      </c>
      <c r="H79" s="40">
        <v>6</v>
      </c>
      <c r="I79" s="79"/>
      <c r="J79" s="24" t="s">
        <v>95</v>
      </c>
    </row>
    <row r="80" spans="2:10" outlineLevel="1" x14ac:dyDescent="0.25">
      <c r="B80" s="15" t="s">
        <v>97</v>
      </c>
      <c r="C80" s="71" t="s">
        <v>107</v>
      </c>
      <c r="D80" s="72"/>
      <c r="E80" s="16"/>
      <c r="F80" s="16" t="s">
        <v>108</v>
      </c>
      <c r="G80" s="16" t="s">
        <v>109</v>
      </c>
      <c r="H80" s="17" t="s">
        <v>12</v>
      </c>
      <c r="I80" s="79"/>
      <c r="J80" s="24" t="s">
        <v>95</v>
      </c>
    </row>
    <row r="81" spans="2:11" outlineLevel="1" x14ac:dyDescent="0.25">
      <c r="B81" s="15" t="s">
        <v>97</v>
      </c>
      <c r="C81" s="71" t="s">
        <v>110</v>
      </c>
      <c r="D81" s="72"/>
      <c r="E81" s="16"/>
      <c r="F81" s="16" t="s">
        <v>99</v>
      </c>
      <c r="G81" s="16" t="s">
        <v>111</v>
      </c>
      <c r="H81" s="17" t="s">
        <v>16</v>
      </c>
      <c r="I81" s="79"/>
      <c r="J81" s="24" t="s">
        <v>95</v>
      </c>
    </row>
    <row r="82" spans="2:11" outlineLevel="1" x14ac:dyDescent="0.25">
      <c r="B82" s="15" t="s">
        <v>97</v>
      </c>
      <c r="C82" s="71" t="s">
        <v>112</v>
      </c>
      <c r="D82" s="72"/>
      <c r="E82" s="16"/>
      <c r="F82" s="16" t="s">
        <v>113</v>
      </c>
      <c r="G82" s="16" t="s">
        <v>111</v>
      </c>
      <c r="H82" s="17" t="s">
        <v>36</v>
      </c>
      <c r="I82" s="79"/>
      <c r="J82" s="24" t="s">
        <v>95</v>
      </c>
    </row>
    <row r="83" spans="2:11" outlineLevel="1" x14ac:dyDescent="0.25">
      <c r="B83" s="15" t="s">
        <v>97</v>
      </c>
      <c r="C83" s="71" t="s">
        <v>114</v>
      </c>
      <c r="D83" s="72"/>
      <c r="E83" s="16"/>
      <c r="F83" s="16" t="s">
        <v>115</v>
      </c>
      <c r="G83" s="16" t="s">
        <v>111</v>
      </c>
      <c r="H83" s="17" t="s">
        <v>36</v>
      </c>
      <c r="I83" s="79"/>
      <c r="J83" s="24" t="s">
        <v>95</v>
      </c>
    </row>
    <row r="84" spans="2:11" outlineLevel="1" x14ac:dyDescent="0.25">
      <c r="B84" s="15" t="s">
        <v>97</v>
      </c>
      <c r="C84" s="71" t="s">
        <v>116</v>
      </c>
      <c r="D84" s="72"/>
      <c r="E84" s="16"/>
      <c r="F84" s="16" t="s">
        <v>115</v>
      </c>
      <c r="G84" s="16" t="s">
        <v>111</v>
      </c>
      <c r="H84" s="17" t="s">
        <v>12</v>
      </c>
      <c r="I84" s="79"/>
      <c r="J84" s="24" t="s">
        <v>95</v>
      </c>
    </row>
    <row r="85" spans="2:11" outlineLevel="1" x14ac:dyDescent="0.25">
      <c r="B85" s="15" t="s">
        <v>97</v>
      </c>
      <c r="C85" s="71" t="s">
        <v>117</v>
      </c>
      <c r="D85" s="72"/>
      <c r="E85" s="16"/>
      <c r="F85" s="16" t="s">
        <v>115</v>
      </c>
      <c r="G85" s="16" t="s">
        <v>111</v>
      </c>
      <c r="H85" s="17" t="s">
        <v>12</v>
      </c>
      <c r="I85" s="79"/>
      <c r="J85" s="24" t="s">
        <v>95</v>
      </c>
    </row>
    <row r="86" spans="2:11" outlineLevel="1" x14ac:dyDescent="0.25">
      <c r="B86" s="15" t="s">
        <v>97</v>
      </c>
      <c r="C86" s="71" t="s">
        <v>118</v>
      </c>
      <c r="D86" s="72"/>
      <c r="E86" s="16"/>
      <c r="F86" s="16" t="s">
        <v>115</v>
      </c>
      <c r="G86" s="16" t="s">
        <v>111</v>
      </c>
      <c r="H86" s="17" t="s">
        <v>12</v>
      </c>
      <c r="I86" s="79"/>
      <c r="J86" s="24" t="s">
        <v>95</v>
      </c>
    </row>
    <row r="87" spans="2:11" outlineLevel="1" x14ac:dyDescent="0.25">
      <c r="B87" s="15" t="s">
        <v>97</v>
      </c>
      <c r="C87" s="71" t="s">
        <v>119</v>
      </c>
      <c r="D87" s="72"/>
      <c r="E87" s="16"/>
      <c r="F87" s="16" t="s">
        <v>120</v>
      </c>
      <c r="G87" s="16" t="s">
        <v>111</v>
      </c>
      <c r="H87" s="17" t="s">
        <v>18</v>
      </c>
      <c r="I87" s="79"/>
      <c r="J87" s="24" t="s">
        <v>95</v>
      </c>
    </row>
    <row r="88" spans="2:11" outlineLevel="1" x14ac:dyDescent="0.25">
      <c r="B88" s="15" t="s">
        <v>97</v>
      </c>
      <c r="C88" s="71" t="s">
        <v>121</v>
      </c>
      <c r="D88" s="72"/>
      <c r="E88" s="16"/>
      <c r="F88" s="16" t="s">
        <v>115</v>
      </c>
      <c r="G88" s="16" t="s">
        <v>111</v>
      </c>
      <c r="H88" s="17" t="s">
        <v>16</v>
      </c>
      <c r="I88" s="79"/>
      <c r="J88" s="24" t="s">
        <v>95</v>
      </c>
    </row>
    <row r="89" spans="2:11" outlineLevel="1" x14ac:dyDescent="0.25">
      <c r="B89" s="15" t="s">
        <v>97</v>
      </c>
      <c r="C89" s="71" t="s">
        <v>122</v>
      </c>
      <c r="D89" s="72"/>
      <c r="E89" s="16"/>
      <c r="F89" s="16" t="s">
        <v>99</v>
      </c>
      <c r="G89" s="16" t="s">
        <v>111</v>
      </c>
      <c r="H89" s="17" t="s">
        <v>12</v>
      </c>
      <c r="I89" s="79"/>
      <c r="J89" s="24" t="s">
        <v>95</v>
      </c>
    </row>
    <row r="90" spans="2:11" outlineLevel="1" x14ac:dyDescent="0.25">
      <c r="B90" s="15" t="s">
        <v>97</v>
      </c>
      <c r="C90" s="71" t="s">
        <v>123</v>
      </c>
      <c r="D90" s="72"/>
      <c r="E90" s="16"/>
      <c r="F90" s="16" t="s">
        <v>124</v>
      </c>
      <c r="G90" s="16" t="s">
        <v>125</v>
      </c>
      <c r="H90" s="17" t="s">
        <v>12</v>
      </c>
      <c r="I90" s="79"/>
      <c r="J90" s="24" t="s">
        <v>95</v>
      </c>
    </row>
    <row r="91" spans="2:11" outlineLevel="1" x14ac:dyDescent="0.25">
      <c r="B91" s="15" t="s">
        <v>97</v>
      </c>
      <c r="C91" s="71" t="s">
        <v>126</v>
      </c>
      <c r="D91" s="72"/>
      <c r="E91" s="16"/>
      <c r="F91" s="16" t="s">
        <v>113</v>
      </c>
      <c r="G91" s="16" t="s">
        <v>109</v>
      </c>
      <c r="H91" s="17" t="s">
        <v>12</v>
      </c>
      <c r="I91" s="79"/>
      <c r="J91" s="24" t="s">
        <v>95</v>
      </c>
    </row>
    <row r="92" spans="2:11" outlineLevel="1" x14ac:dyDescent="0.25">
      <c r="B92" s="15" t="s">
        <v>97</v>
      </c>
      <c r="C92" s="71" t="s">
        <v>127</v>
      </c>
      <c r="D92" s="72"/>
      <c r="E92" s="16"/>
      <c r="F92" s="16" t="s">
        <v>99</v>
      </c>
      <c r="G92" s="16" t="s">
        <v>109</v>
      </c>
      <c r="H92" s="17" t="s">
        <v>12</v>
      </c>
      <c r="I92" s="79"/>
      <c r="J92" s="24" t="s">
        <v>95</v>
      </c>
    </row>
    <row r="93" spans="2:11" s="9" customFormat="1" x14ac:dyDescent="0.25">
      <c r="B93" s="35" t="s">
        <v>131</v>
      </c>
      <c r="C93" s="76" t="s">
        <v>132</v>
      </c>
      <c r="D93" s="77"/>
      <c r="E93" s="36"/>
      <c r="F93" s="37"/>
      <c r="G93" s="37" t="s">
        <v>92</v>
      </c>
      <c r="H93" s="38">
        <v>2</v>
      </c>
      <c r="I93" s="79"/>
      <c r="J93" s="1" t="s">
        <v>209</v>
      </c>
      <c r="K93" s="8"/>
    </row>
    <row r="94" spans="2:11" outlineLevel="1" x14ac:dyDescent="0.25">
      <c r="B94" s="14" t="s">
        <v>18</v>
      </c>
      <c r="C94" s="67" t="s">
        <v>133</v>
      </c>
      <c r="D94" s="73"/>
      <c r="E94" s="22"/>
      <c r="F94" s="12" t="s">
        <v>134</v>
      </c>
      <c r="G94" s="12" t="s">
        <v>135</v>
      </c>
      <c r="H94" s="13">
        <v>8</v>
      </c>
      <c r="I94" s="79"/>
      <c r="J94" s="1" t="s">
        <v>209</v>
      </c>
    </row>
    <row r="95" spans="2:11" outlineLevel="1" x14ac:dyDescent="0.25">
      <c r="B95" s="14" t="s">
        <v>21</v>
      </c>
      <c r="C95" s="67" t="s">
        <v>136</v>
      </c>
      <c r="D95" s="73"/>
      <c r="E95" s="22"/>
      <c r="F95" s="12" t="s">
        <v>99</v>
      </c>
      <c r="G95" s="12" t="s">
        <v>15</v>
      </c>
      <c r="H95" s="13">
        <v>1</v>
      </c>
      <c r="I95" s="79"/>
      <c r="J95" s="1" t="s">
        <v>209</v>
      </c>
    </row>
    <row r="96" spans="2:11" outlineLevel="1" x14ac:dyDescent="0.25">
      <c r="B96" s="14" t="s">
        <v>36</v>
      </c>
      <c r="C96" s="67" t="s">
        <v>137</v>
      </c>
      <c r="D96" s="73"/>
      <c r="E96" s="22"/>
      <c r="F96" s="12"/>
      <c r="G96" s="12" t="s">
        <v>92</v>
      </c>
      <c r="H96" s="13">
        <v>1</v>
      </c>
      <c r="I96" s="79"/>
      <c r="J96" s="1" t="s">
        <v>209</v>
      </c>
    </row>
    <row r="97" spans="2:11" s="9" customFormat="1" x14ac:dyDescent="0.25">
      <c r="B97" s="35" t="s">
        <v>138</v>
      </c>
      <c r="C97" s="76" t="s">
        <v>139</v>
      </c>
      <c r="D97" s="77"/>
      <c r="E97" s="36"/>
      <c r="F97" s="37"/>
      <c r="G97" s="37" t="s">
        <v>92</v>
      </c>
      <c r="H97" s="38">
        <v>2</v>
      </c>
      <c r="I97" s="79"/>
      <c r="J97" s="1"/>
      <c r="K97" s="8"/>
    </row>
    <row r="98" spans="2:11" outlineLevel="1" x14ac:dyDescent="0.25">
      <c r="B98" s="15" t="s">
        <v>12</v>
      </c>
      <c r="C98" s="67" t="s">
        <v>140</v>
      </c>
      <c r="D98" s="73"/>
      <c r="E98" s="22" t="s">
        <v>141</v>
      </c>
      <c r="F98" s="22" t="s">
        <v>142</v>
      </c>
      <c r="G98" s="12" t="s">
        <v>109</v>
      </c>
      <c r="H98" s="13"/>
      <c r="I98" s="79"/>
    </row>
    <row r="99" spans="2:11" outlineLevel="1" x14ac:dyDescent="0.25">
      <c r="B99" s="15" t="s">
        <v>16</v>
      </c>
      <c r="C99" s="67" t="s">
        <v>143</v>
      </c>
      <c r="D99" s="68"/>
      <c r="E99" s="11"/>
      <c r="F99" s="22"/>
      <c r="G99" s="12" t="s">
        <v>109</v>
      </c>
      <c r="H99" s="13"/>
      <c r="I99" s="79"/>
    </row>
    <row r="100" spans="2:11" outlineLevel="1" x14ac:dyDescent="0.25">
      <c r="B100" s="10" t="s">
        <v>18</v>
      </c>
      <c r="C100" s="67" t="s">
        <v>144</v>
      </c>
      <c r="D100" s="68"/>
      <c r="E100" s="11" t="s">
        <v>145</v>
      </c>
      <c r="F100" s="12" t="s">
        <v>146</v>
      </c>
      <c r="G100" s="12" t="s">
        <v>109</v>
      </c>
      <c r="H100" s="13"/>
      <c r="I100" s="79"/>
    </row>
    <row r="101" spans="2:11" outlineLevel="1" x14ac:dyDescent="0.25">
      <c r="B101" s="15" t="s">
        <v>18</v>
      </c>
      <c r="C101" s="67" t="s">
        <v>147</v>
      </c>
      <c r="D101" s="73"/>
      <c r="E101" s="22"/>
      <c r="F101" s="22"/>
      <c r="G101" s="12" t="s">
        <v>109</v>
      </c>
      <c r="H101" s="13"/>
      <c r="I101" s="79"/>
    </row>
    <row r="102" spans="2:11" s="9" customFormat="1" x14ac:dyDescent="0.25">
      <c r="B102" s="35" t="s">
        <v>148</v>
      </c>
      <c r="C102" s="76" t="s">
        <v>149</v>
      </c>
      <c r="D102" s="77"/>
      <c r="E102" s="36"/>
      <c r="F102" s="37"/>
      <c r="G102" s="37" t="s">
        <v>92</v>
      </c>
      <c r="H102" s="38">
        <v>2</v>
      </c>
      <c r="I102" s="79"/>
      <c r="J102" s="1" t="s">
        <v>210</v>
      </c>
      <c r="K102" s="8"/>
    </row>
    <row r="103" spans="2:11" s="9" customFormat="1" ht="38.25" x14ac:dyDescent="0.25">
      <c r="B103" s="14" t="s">
        <v>12</v>
      </c>
      <c r="C103" s="81" t="s">
        <v>150</v>
      </c>
      <c r="D103" s="82"/>
      <c r="E103" s="41" t="s">
        <v>151</v>
      </c>
      <c r="F103" s="37"/>
      <c r="G103" s="41" t="s">
        <v>152</v>
      </c>
      <c r="H103" s="42">
        <f>7*6</f>
        <v>42</v>
      </c>
      <c r="I103" s="79"/>
      <c r="J103" s="1" t="s">
        <v>210</v>
      </c>
      <c r="K103" s="8"/>
    </row>
    <row r="104" spans="2:11" s="9" customFormat="1" ht="63.75" x14ac:dyDescent="0.25">
      <c r="B104" s="14" t="s">
        <v>16</v>
      </c>
      <c r="C104" s="81" t="s">
        <v>153</v>
      </c>
      <c r="D104" s="82"/>
      <c r="E104" s="41" t="s">
        <v>154</v>
      </c>
      <c r="F104" s="37"/>
      <c r="G104" s="41" t="s">
        <v>155</v>
      </c>
      <c r="H104" s="42">
        <f>7*6</f>
        <v>42</v>
      </c>
      <c r="I104" s="79"/>
      <c r="J104" s="1" t="s">
        <v>210</v>
      </c>
      <c r="K104" s="8"/>
    </row>
    <row r="105" spans="2:11" s="9" customFormat="1" ht="63.75" x14ac:dyDescent="0.25">
      <c r="B105" s="14" t="s">
        <v>18</v>
      </c>
      <c r="C105" s="81" t="s">
        <v>156</v>
      </c>
      <c r="D105" s="82"/>
      <c r="E105" s="41" t="s">
        <v>154</v>
      </c>
      <c r="F105" s="37"/>
      <c r="G105" s="41" t="s">
        <v>155</v>
      </c>
      <c r="H105" s="42">
        <f>11*6</f>
        <v>66</v>
      </c>
      <c r="I105" s="79"/>
      <c r="J105" s="1" t="s">
        <v>210</v>
      </c>
      <c r="K105" s="8"/>
    </row>
    <row r="106" spans="2:11" s="9" customFormat="1" x14ac:dyDescent="0.25">
      <c r="B106" s="14" t="s">
        <v>33</v>
      </c>
      <c r="C106" s="81" t="s">
        <v>157</v>
      </c>
      <c r="D106" s="82"/>
      <c r="E106" s="41" t="s">
        <v>158</v>
      </c>
      <c r="F106" s="37"/>
      <c r="G106" s="41" t="s">
        <v>152</v>
      </c>
      <c r="H106" s="42">
        <f>(7*3.2+5*3.2)*2</f>
        <v>76.800000000000011</v>
      </c>
      <c r="I106" s="79"/>
      <c r="J106" s="1" t="s">
        <v>210</v>
      </c>
      <c r="K106" s="8"/>
    </row>
    <row r="107" spans="2:11" s="9" customFormat="1" ht="63.75" x14ac:dyDescent="0.25">
      <c r="B107" s="14" t="s">
        <v>21</v>
      </c>
      <c r="C107" s="81" t="s">
        <v>159</v>
      </c>
      <c r="D107" s="82"/>
      <c r="E107" s="41" t="s">
        <v>154</v>
      </c>
      <c r="F107" s="37"/>
      <c r="G107" s="41" t="s">
        <v>155</v>
      </c>
      <c r="H107" s="42">
        <f>(7+5)*2*3</f>
        <v>72</v>
      </c>
      <c r="I107" s="79"/>
      <c r="J107" s="1" t="s">
        <v>210</v>
      </c>
      <c r="K107" s="8"/>
    </row>
    <row r="108" spans="2:11" s="9" customFormat="1" ht="63.75" x14ac:dyDescent="0.25">
      <c r="B108" s="14" t="s">
        <v>36</v>
      </c>
      <c r="C108" s="81" t="s">
        <v>160</v>
      </c>
      <c r="D108" s="82"/>
      <c r="E108" s="41" t="s">
        <v>154</v>
      </c>
      <c r="F108" s="37"/>
      <c r="G108" s="41" t="s">
        <v>155</v>
      </c>
      <c r="H108" s="42">
        <f>16*3+6*8*0.5+12.5*5*2</f>
        <v>197</v>
      </c>
      <c r="I108" s="79"/>
      <c r="J108" s="1" t="s">
        <v>210</v>
      </c>
      <c r="K108" s="8"/>
    </row>
    <row r="109" spans="2:11" s="9" customFormat="1" ht="63.75" x14ac:dyDescent="0.25">
      <c r="B109" s="14" t="s">
        <v>38</v>
      </c>
      <c r="C109" s="81" t="s">
        <v>161</v>
      </c>
      <c r="D109" s="82"/>
      <c r="E109" s="41" t="s">
        <v>154</v>
      </c>
      <c r="F109" s="37"/>
      <c r="G109" s="41" t="s">
        <v>44</v>
      </c>
      <c r="H109" s="42">
        <f>62</f>
        <v>62</v>
      </c>
      <c r="I109" s="79"/>
      <c r="J109" s="1" t="s">
        <v>210</v>
      </c>
      <c r="K109" s="8"/>
    </row>
    <row r="110" spans="2:11" s="9" customFormat="1" x14ac:dyDescent="0.25">
      <c r="B110" s="14" t="s">
        <v>40</v>
      </c>
      <c r="C110" s="81" t="s">
        <v>162</v>
      </c>
      <c r="D110" s="82"/>
      <c r="E110" s="41" t="s">
        <v>163</v>
      </c>
      <c r="F110" s="37"/>
      <c r="G110" s="41" t="s">
        <v>164</v>
      </c>
      <c r="H110" s="42">
        <f>8*6</f>
        <v>48</v>
      </c>
      <c r="I110" s="79"/>
      <c r="J110" s="1" t="s">
        <v>210</v>
      </c>
      <c r="K110" s="8"/>
    </row>
    <row r="111" spans="2:11" s="9" customFormat="1" ht="25.5" x14ac:dyDescent="0.25">
      <c r="B111" s="14" t="s">
        <v>42</v>
      </c>
      <c r="C111" s="81" t="s">
        <v>165</v>
      </c>
      <c r="D111" s="82"/>
      <c r="E111" s="41" t="s">
        <v>166</v>
      </c>
      <c r="F111" s="37"/>
      <c r="G111" s="41" t="s">
        <v>167</v>
      </c>
      <c r="H111" s="42">
        <v>1</v>
      </c>
      <c r="I111" s="79"/>
      <c r="J111" s="1" t="s">
        <v>210</v>
      </c>
      <c r="K111" s="8"/>
    </row>
    <row r="112" spans="2:11" s="9" customFormat="1" x14ac:dyDescent="0.25">
      <c r="B112" s="35" t="s">
        <v>168</v>
      </c>
      <c r="C112" s="83" t="s">
        <v>169</v>
      </c>
      <c r="D112" s="76"/>
      <c r="E112" s="36"/>
      <c r="F112" s="36"/>
      <c r="G112" s="12" t="s">
        <v>92</v>
      </c>
      <c r="H112" s="13">
        <v>2</v>
      </c>
      <c r="I112" s="79"/>
      <c r="J112" s="1"/>
      <c r="K112" s="8"/>
    </row>
    <row r="113" spans="2:11" s="9" customFormat="1" x14ac:dyDescent="0.25">
      <c r="B113" s="14" t="s">
        <v>12</v>
      </c>
      <c r="C113" s="81" t="s">
        <v>170</v>
      </c>
      <c r="D113" s="82"/>
      <c r="E113" s="33" t="s">
        <v>171</v>
      </c>
      <c r="F113" s="33" t="s">
        <v>172</v>
      </c>
      <c r="G113" s="43"/>
      <c r="H113" s="43">
        <v>4</v>
      </c>
      <c r="I113" s="79"/>
      <c r="J113" s="1" t="s">
        <v>211</v>
      </c>
      <c r="K113" s="8"/>
    </row>
    <row r="114" spans="2:11" s="9" customFormat="1" x14ac:dyDescent="0.25">
      <c r="B114" s="14" t="s">
        <v>16</v>
      </c>
      <c r="C114" s="81" t="s">
        <v>173</v>
      </c>
      <c r="D114" s="82"/>
      <c r="E114" s="33" t="s">
        <v>174</v>
      </c>
      <c r="F114" s="33" t="s">
        <v>175</v>
      </c>
      <c r="G114" s="43"/>
      <c r="H114" s="43">
        <v>4</v>
      </c>
      <c r="I114" s="79"/>
      <c r="J114" s="1" t="s">
        <v>212</v>
      </c>
      <c r="K114" s="8"/>
    </row>
    <row r="115" spans="2:11" s="9" customFormat="1" x14ac:dyDescent="0.25">
      <c r="B115" s="14" t="s">
        <v>18</v>
      </c>
      <c r="C115" s="81" t="s">
        <v>176</v>
      </c>
      <c r="D115" s="82"/>
      <c r="E115" s="33" t="s">
        <v>177</v>
      </c>
      <c r="F115" s="33" t="s">
        <v>178</v>
      </c>
      <c r="G115" s="43"/>
      <c r="H115" s="43">
        <f>70</f>
        <v>70</v>
      </c>
      <c r="I115" s="79"/>
      <c r="J115" s="1" t="s">
        <v>213</v>
      </c>
      <c r="K115" s="8"/>
    </row>
    <row r="116" spans="2:11" s="9" customFormat="1" x14ac:dyDescent="0.25">
      <c r="B116" s="14" t="s">
        <v>33</v>
      </c>
      <c r="C116" s="81" t="s">
        <v>179</v>
      </c>
      <c r="D116" s="82"/>
      <c r="E116" s="33" t="s">
        <v>180</v>
      </c>
      <c r="F116" s="33" t="s">
        <v>178</v>
      </c>
      <c r="G116" s="43"/>
      <c r="H116" s="43">
        <f>126*2</f>
        <v>252</v>
      </c>
      <c r="I116" s="79"/>
      <c r="J116" s="1" t="s">
        <v>213</v>
      </c>
      <c r="K116" s="8"/>
    </row>
    <row r="117" spans="2:11" s="9" customFormat="1" x14ac:dyDescent="0.25">
      <c r="B117" s="14" t="s">
        <v>21</v>
      </c>
      <c r="C117" s="81" t="s">
        <v>181</v>
      </c>
      <c r="D117" s="82"/>
      <c r="E117" s="33" t="s">
        <v>182</v>
      </c>
      <c r="F117" s="33" t="s">
        <v>178</v>
      </c>
      <c r="G117" s="43" t="s">
        <v>89</v>
      </c>
      <c r="H117" s="43">
        <f>50*2+50</f>
        <v>150</v>
      </c>
      <c r="I117" s="79"/>
      <c r="J117" s="1" t="s">
        <v>213</v>
      </c>
      <c r="K117" s="8"/>
    </row>
    <row r="118" spans="2:11" s="9" customFormat="1" x14ac:dyDescent="0.25">
      <c r="B118" s="14" t="s">
        <v>36</v>
      </c>
      <c r="C118" s="81" t="s">
        <v>183</v>
      </c>
      <c r="D118" s="82"/>
      <c r="E118" s="33" t="s">
        <v>184</v>
      </c>
      <c r="F118" s="33" t="s">
        <v>178</v>
      </c>
      <c r="G118" s="43"/>
      <c r="H118" s="43">
        <v>1</v>
      </c>
      <c r="I118" s="79"/>
      <c r="J118" s="1" t="s">
        <v>213</v>
      </c>
      <c r="K118" s="8"/>
    </row>
    <row r="119" spans="2:11" s="9" customFormat="1" x14ac:dyDescent="0.25">
      <c r="B119" s="14" t="s">
        <v>38</v>
      </c>
      <c r="C119" s="81" t="s">
        <v>185</v>
      </c>
      <c r="D119" s="82"/>
      <c r="E119" s="33" t="s">
        <v>184</v>
      </c>
      <c r="F119" s="33" t="s">
        <v>178</v>
      </c>
      <c r="G119" s="43"/>
      <c r="H119" s="43">
        <v>1</v>
      </c>
      <c r="I119" s="79"/>
      <c r="J119" s="1" t="s">
        <v>213</v>
      </c>
      <c r="K119" s="8"/>
    </row>
    <row r="120" spans="2:11" s="9" customFormat="1" x14ac:dyDescent="0.25">
      <c r="B120" s="14" t="s">
        <v>40</v>
      </c>
      <c r="C120" s="81" t="s">
        <v>186</v>
      </c>
      <c r="D120" s="82"/>
      <c r="E120" s="33" t="s">
        <v>184</v>
      </c>
      <c r="F120" s="33" t="s">
        <v>178</v>
      </c>
      <c r="G120" s="43"/>
      <c r="H120" s="43">
        <v>6</v>
      </c>
      <c r="I120" s="79"/>
      <c r="J120" s="1" t="s">
        <v>213</v>
      </c>
      <c r="K120" s="8"/>
    </row>
    <row r="121" spans="2:11" s="9" customFormat="1" x14ac:dyDescent="0.25">
      <c r="B121" s="14" t="s">
        <v>42</v>
      </c>
      <c r="C121" s="81" t="s">
        <v>187</v>
      </c>
      <c r="D121" s="82"/>
      <c r="E121" s="33" t="s">
        <v>184</v>
      </c>
      <c r="F121" s="33" t="s">
        <v>178</v>
      </c>
      <c r="G121" s="43"/>
      <c r="H121" s="43">
        <f>13*2</f>
        <v>26</v>
      </c>
      <c r="I121" s="79"/>
      <c r="J121" s="1" t="s">
        <v>213</v>
      </c>
      <c r="K121" s="8"/>
    </row>
    <row r="122" spans="2:11" s="9" customFormat="1" x14ac:dyDescent="0.25">
      <c r="B122" s="14" t="s">
        <v>45</v>
      </c>
      <c r="C122" s="81" t="s">
        <v>188</v>
      </c>
      <c r="D122" s="82"/>
      <c r="E122" s="33"/>
      <c r="F122" s="33" t="s">
        <v>189</v>
      </c>
      <c r="G122" s="43"/>
      <c r="H122" s="43">
        <v>1</v>
      </c>
      <c r="I122" s="79"/>
      <c r="J122" s="1" t="s">
        <v>213</v>
      </c>
      <c r="K122" s="8"/>
    </row>
    <row r="123" spans="2:11" s="9" customFormat="1" x14ac:dyDescent="0.25">
      <c r="B123" s="14" t="s">
        <v>190</v>
      </c>
      <c r="C123" s="81" t="s">
        <v>191</v>
      </c>
      <c r="D123" s="82"/>
      <c r="E123" s="33"/>
      <c r="F123" s="33" t="s">
        <v>189</v>
      </c>
      <c r="G123" s="43"/>
      <c r="H123" s="43">
        <v>1</v>
      </c>
      <c r="I123" s="79"/>
      <c r="J123" s="1" t="s">
        <v>214</v>
      </c>
      <c r="K123" s="8"/>
    </row>
    <row r="124" spans="2:11" s="9" customFormat="1" x14ac:dyDescent="0.25">
      <c r="B124" s="14" t="s">
        <v>192</v>
      </c>
      <c r="C124" s="81" t="s">
        <v>193</v>
      </c>
      <c r="D124" s="82"/>
      <c r="E124" s="33"/>
      <c r="F124" s="33" t="s">
        <v>189</v>
      </c>
      <c r="G124" s="43"/>
      <c r="H124" s="43">
        <v>1</v>
      </c>
      <c r="I124" s="79"/>
      <c r="J124" s="1" t="s">
        <v>213</v>
      </c>
      <c r="K124" s="8"/>
    </row>
    <row r="125" spans="2:11" s="9" customFormat="1" ht="25.5" x14ac:dyDescent="0.25">
      <c r="B125" s="14" t="s">
        <v>194</v>
      </c>
      <c r="C125" s="81" t="s">
        <v>195</v>
      </c>
      <c r="D125" s="82"/>
      <c r="E125" s="44"/>
      <c r="F125" s="33" t="s">
        <v>166</v>
      </c>
      <c r="G125" s="45"/>
      <c r="H125" s="45">
        <v>1</v>
      </c>
      <c r="I125" s="79"/>
      <c r="J125" s="1" t="s">
        <v>207</v>
      </c>
      <c r="K125" s="8"/>
    </row>
    <row r="126" spans="2:11" s="9" customFormat="1" x14ac:dyDescent="0.25">
      <c r="B126" s="35" t="s">
        <v>196</v>
      </c>
      <c r="C126" s="83" t="s">
        <v>197</v>
      </c>
      <c r="D126" s="76"/>
      <c r="E126" s="36"/>
      <c r="F126" s="36"/>
      <c r="G126" s="12" t="s">
        <v>198</v>
      </c>
      <c r="H126" s="23">
        <v>2</v>
      </c>
      <c r="I126" s="79"/>
      <c r="J126" s="1" t="s">
        <v>215</v>
      </c>
      <c r="K126" s="8"/>
    </row>
    <row r="127" spans="2:11" s="9" customFormat="1" x14ac:dyDescent="0.25">
      <c r="B127" s="35" t="s">
        <v>199</v>
      </c>
      <c r="C127" s="76" t="s">
        <v>200</v>
      </c>
      <c r="D127" s="84"/>
      <c r="E127" s="36"/>
      <c r="F127" s="36"/>
      <c r="G127" s="12" t="s">
        <v>201</v>
      </c>
      <c r="H127" s="13">
        <v>3</v>
      </c>
      <c r="I127" s="80"/>
      <c r="J127" s="1" t="s">
        <v>215</v>
      </c>
      <c r="K127" s="8"/>
    </row>
    <row r="128" spans="2:11" ht="14.25" customHeight="1" x14ac:dyDescent="0.25">
      <c r="I128" s="9"/>
    </row>
    <row r="129" spans="2:9" x14ac:dyDescent="0.25">
      <c r="B129" s="46" t="s">
        <v>202</v>
      </c>
      <c r="C129" s="50"/>
      <c r="D129" s="50"/>
      <c r="I129" s="51"/>
    </row>
    <row r="130" spans="2:9" ht="14.25" customHeight="1" x14ac:dyDescent="0.25">
      <c r="C130" s="9"/>
      <c r="D130" s="9"/>
      <c r="E130" s="52"/>
      <c r="G130" s="53"/>
      <c r="H130" s="53"/>
      <c r="I130" s="51"/>
    </row>
    <row r="131" spans="2:9" x14ac:dyDescent="0.25">
      <c r="G131" s="9"/>
      <c r="H131" s="9"/>
      <c r="I131" s="54"/>
    </row>
    <row r="132" spans="2:9" x14ac:dyDescent="0.25">
      <c r="D132" s="55"/>
    </row>
    <row r="133" spans="2:9" x14ac:dyDescent="0.25">
      <c r="D133" s="56"/>
    </row>
    <row r="134" spans="2:9" x14ac:dyDescent="0.25">
      <c r="D134" s="56"/>
    </row>
    <row r="135" spans="2:9" x14ac:dyDescent="0.25">
      <c r="D135" s="56"/>
    </row>
    <row r="136" spans="2:9" x14ac:dyDescent="0.25">
      <c r="D136" s="56"/>
    </row>
  </sheetData>
  <autoFilter ref="A4:K127" xr:uid="{C4EEFD20-B223-4219-B61C-E7CD5C68C442}">
    <filterColumn colId="2" showButton="0"/>
  </autoFilter>
  <mergeCells count="137">
    <mergeCell ref="C125:D125"/>
    <mergeCell ref="C126:D126"/>
    <mergeCell ref="C127:D127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C99:D99"/>
    <mergeCell ref="C100:D100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1:D71"/>
    <mergeCell ref="C72:D72"/>
    <mergeCell ref="C73:D73"/>
    <mergeCell ref="C74:D74"/>
    <mergeCell ref="C75:D75"/>
    <mergeCell ref="C76:D76"/>
    <mergeCell ref="C89:D89"/>
    <mergeCell ref="C90:D90"/>
    <mergeCell ref="C91:D91"/>
    <mergeCell ref="C54:D54"/>
    <mergeCell ref="I54:I127"/>
    <mergeCell ref="C55:D55"/>
    <mergeCell ref="C56:D56"/>
    <mergeCell ref="C57:D57"/>
    <mergeCell ref="C58:D58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77:D77"/>
    <mergeCell ref="C78:D78"/>
    <mergeCell ref="C79:D79"/>
    <mergeCell ref="C80:D80"/>
    <mergeCell ref="C81:D81"/>
    <mergeCell ref="C82:D82"/>
    <mergeCell ref="C44:D44"/>
    <mergeCell ref="C45:D45"/>
    <mergeCell ref="C46:D46"/>
    <mergeCell ref="C47:D47"/>
    <mergeCell ref="C48:D48"/>
    <mergeCell ref="C49:D49"/>
    <mergeCell ref="C35:D35"/>
    <mergeCell ref="C36:D36"/>
    <mergeCell ref="I36:I53"/>
    <mergeCell ref="C37:D37"/>
    <mergeCell ref="C38:D38"/>
    <mergeCell ref="C39:D39"/>
    <mergeCell ref="C40:D40"/>
    <mergeCell ref="C41:D41"/>
    <mergeCell ref="C42:D42"/>
    <mergeCell ref="C43:D43"/>
    <mergeCell ref="C50:D50"/>
    <mergeCell ref="C51:D51"/>
    <mergeCell ref="C52:D52"/>
    <mergeCell ref="C53:D53"/>
    <mergeCell ref="C23:D23"/>
    <mergeCell ref="C24:D24"/>
    <mergeCell ref="C25:D25"/>
    <mergeCell ref="C11:D11"/>
    <mergeCell ref="C12:D12"/>
    <mergeCell ref="C13:D13"/>
    <mergeCell ref="I25:I34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I13:I22"/>
    <mergeCell ref="C14:D14"/>
    <mergeCell ref="C15:D15"/>
    <mergeCell ref="C16:D16"/>
    <mergeCell ref="C17:D17"/>
    <mergeCell ref="C18:D18"/>
    <mergeCell ref="C19:D19"/>
    <mergeCell ref="C6:D6"/>
    <mergeCell ref="C7:D7"/>
    <mergeCell ref="I7:I10"/>
    <mergeCell ref="C8:D8"/>
    <mergeCell ref="C9:D9"/>
    <mergeCell ref="C10:D10"/>
    <mergeCell ref="C20:D20"/>
    <mergeCell ref="C21:D21"/>
    <mergeCell ref="C22:D22"/>
    <mergeCell ref="B1:I1"/>
    <mergeCell ref="B2:I2"/>
    <mergeCell ref="B3:I3"/>
    <mergeCell ref="B4:B5"/>
    <mergeCell ref="C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Van. Hiep - SD - SHI</dc:creator>
  <cp:lastModifiedBy>Dang Van. Hiep - SD - SHI</cp:lastModifiedBy>
  <dcterms:created xsi:type="dcterms:W3CDTF">2024-05-27T09:27:19Z</dcterms:created>
  <dcterms:modified xsi:type="dcterms:W3CDTF">2024-05-28T02:03:24Z</dcterms:modified>
</cp:coreProperties>
</file>